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ve\Desktop\AJN koosolek nr 103\Valmis\"/>
    </mc:Choice>
  </mc:AlternateContent>
  <bookViews>
    <workbookView xWindow="0" yWindow="0" windowWidth="20490" windowHeight="7230"/>
  </bookViews>
  <sheets>
    <sheet name="Kontroll-leht 1" sheetId="2" r:id="rId1"/>
    <sheet name="Kontroll-leht 2" sheetId="1" r:id="rId2"/>
    <sheet name="Kontroll-leht 3" sheetId="3" r:id="rId3"/>
  </sheets>
  <definedNames>
    <definedName name="_xlnm._FilterDatabase" localSheetId="1" hidden="1">'Kontroll-leht 2'!$A$2:$I$196</definedName>
    <definedName name="_xlnm.Print_Titles" localSheetId="1">'Kontroll-leht 2'!$4:$4</definedName>
  </definedNames>
  <calcPr calcId="152511"/>
</workbook>
</file>

<file path=xl/calcChain.xml><?xml version="1.0" encoding="utf-8"?>
<calcChain xmlns="http://schemas.openxmlformats.org/spreadsheetml/2006/main">
  <c r="A133" i="1" l="1"/>
  <c r="A134" i="1" s="1"/>
  <c r="G12" i="3" l="1"/>
  <c r="F12" i="3"/>
  <c r="E12" i="3"/>
  <c r="G9" i="3"/>
  <c r="G8" i="3"/>
  <c r="G7" i="3"/>
  <c r="G18" i="3"/>
  <c r="F18" i="3"/>
  <c r="E18" i="3"/>
  <c r="D18" i="3"/>
  <c r="G19" i="3"/>
  <c r="F19" i="3"/>
  <c r="E19" i="3"/>
  <c r="D19" i="3"/>
  <c r="A19" i="3"/>
  <c r="A20" i="3"/>
  <c r="A21" i="3"/>
  <c r="G24" i="3"/>
  <c r="F24" i="3"/>
  <c r="E24" i="3"/>
  <c r="D24" i="3"/>
  <c r="G23" i="3"/>
  <c r="F23" i="3"/>
  <c r="E23" i="3"/>
  <c r="D23" i="3"/>
  <c r="G22" i="3"/>
  <c r="F22" i="3"/>
  <c r="E22" i="3"/>
  <c r="D22" i="3"/>
  <c r="G21" i="3"/>
  <c r="F21" i="3"/>
  <c r="E21" i="3"/>
  <c r="D21" i="3"/>
  <c r="G20" i="3"/>
  <c r="F20" i="3"/>
  <c r="E20" i="3"/>
  <c r="D20" i="3"/>
  <c r="G17" i="3"/>
  <c r="F17" i="3"/>
  <c r="E17" i="3"/>
  <c r="D17" i="3"/>
  <c r="G16" i="3"/>
  <c r="F16" i="3"/>
  <c r="E16" i="3"/>
  <c r="D16" i="3"/>
  <c r="G15" i="3"/>
  <c r="F15" i="3"/>
  <c r="E15" i="3"/>
  <c r="D15" i="3"/>
  <c r="G14" i="3"/>
  <c r="F14" i="3"/>
  <c r="E14" i="3"/>
  <c r="D14" i="3"/>
  <c r="G13" i="3"/>
  <c r="F13" i="3"/>
  <c r="E13" i="3"/>
  <c r="D13" i="3"/>
  <c r="D12" i="3"/>
  <c r="G11" i="3"/>
  <c r="F11" i="3"/>
  <c r="E11" i="3"/>
  <c r="D11" i="3"/>
  <c r="G10" i="3"/>
  <c r="F10" i="3"/>
  <c r="E10" i="3"/>
  <c r="D10" i="3"/>
  <c r="F9" i="3"/>
  <c r="E9" i="3"/>
  <c r="D9" i="3"/>
  <c r="F8" i="3"/>
  <c r="E8" i="3"/>
  <c r="D8" i="3"/>
  <c r="F7" i="3"/>
  <c r="E7" i="3"/>
  <c r="D7" i="3"/>
  <c r="J201" i="1"/>
  <c r="J197" i="1"/>
  <c r="J198" i="1"/>
  <c r="J199" i="1"/>
  <c r="J200" i="1"/>
  <c r="J195" i="1"/>
  <c r="J188" i="1"/>
  <c r="J189" i="1"/>
  <c r="J190" i="1"/>
  <c r="J184" i="1"/>
  <c r="J185" i="1"/>
  <c r="J186" i="1"/>
  <c r="J187" i="1"/>
  <c r="J183" i="1"/>
  <c r="J182" i="1"/>
  <c r="J181" i="1"/>
  <c r="J178" i="1"/>
  <c r="J179" i="1"/>
  <c r="J176" i="1"/>
  <c r="J177" i="1"/>
  <c r="J171" i="1"/>
  <c r="J172" i="1"/>
  <c r="J173" i="1"/>
  <c r="J174" i="1"/>
  <c r="J169" i="1"/>
  <c r="J170" i="1"/>
  <c r="J164" i="1"/>
  <c r="J165" i="1"/>
  <c r="J162" i="1"/>
  <c r="J163" i="1"/>
  <c r="J149" i="1"/>
  <c r="J150" i="1"/>
  <c r="J151" i="1"/>
  <c r="J152" i="1"/>
  <c r="J153" i="1"/>
  <c r="J154" i="1"/>
  <c r="J155" i="1"/>
  <c r="J146" i="1"/>
  <c r="J143" i="1"/>
  <c r="J114" i="1"/>
  <c r="J115" i="1"/>
  <c r="J116" i="1"/>
  <c r="J117" i="1"/>
  <c r="J118" i="1"/>
  <c r="J119" i="1"/>
  <c r="J120" i="1"/>
  <c r="J121" i="1"/>
  <c r="J122" i="1"/>
  <c r="J123" i="1"/>
  <c r="J124" i="1"/>
  <c r="J125" i="1"/>
  <c r="J126" i="1"/>
  <c r="J127" i="1"/>
  <c r="J128" i="1"/>
  <c r="J129" i="1"/>
  <c r="J130" i="1"/>
  <c r="J131" i="1"/>
  <c r="J132" i="1"/>
  <c r="J134" i="1"/>
  <c r="J135" i="1"/>
  <c r="J136" i="1"/>
  <c r="J137" i="1"/>
  <c r="J100" i="1"/>
  <c r="J101" i="1"/>
  <c r="J102" i="1"/>
  <c r="J103" i="1"/>
  <c r="J104" i="1"/>
  <c r="J106" i="1"/>
  <c r="J107" i="1"/>
  <c r="J108" i="1"/>
  <c r="J109" i="1"/>
  <c r="J110" i="1"/>
  <c r="J111" i="1"/>
  <c r="J112" i="1"/>
  <c r="J113" i="1"/>
  <c r="J89" i="1"/>
  <c r="J90" i="1"/>
  <c r="J92" i="1"/>
  <c r="J93" i="1"/>
  <c r="J94" i="1"/>
  <c r="J96" i="1"/>
  <c r="J97" i="1"/>
  <c r="J98" i="1"/>
  <c r="J85" i="1"/>
  <c r="J87" i="1"/>
  <c r="J88" i="1"/>
  <c r="J83" i="1"/>
  <c r="J84" i="1"/>
  <c r="J79" i="1"/>
  <c r="J80" i="1"/>
  <c r="J82" i="1"/>
  <c r="J76" i="1"/>
  <c r="J77" i="1"/>
  <c r="J78" i="1"/>
  <c r="J75" i="1"/>
  <c r="J71" i="1"/>
  <c r="J72" i="1"/>
  <c r="J73" i="1"/>
  <c r="J74" i="1"/>
  <c r="J66" i="1"/>
  <c r="J67" i="1"/>
  <c r="J63" i="1"/>
  <c r="J59" i="1"/>
  <c r="J60" i="1"/>
  <c r="J61" i="1"/>
  <c r="J62" i="1"/>
  <c r="J56" i="1"/>
  <c r="J57" i="1"/>
  <c r="J58" i="1"/>
  <c r="J53" i="1"/>
  <c r="J54" i="1"/>
  <c r="J55" i="1"/>
  <c r="J50" i="1"/>
  <c r="J51" i="1"/>
  <c r="J52" i="1"/>
  <c r="J43" i="1"/>
  <c r="J44" i="1"/>
  <c r="J45" i="1"/>
  <c r="J46" i="1"/>
  <c r="J47" i="1"/>
  <c r="J48" i="1"/>
  <c r="J40" i="1"/>
  <c r="J41" i="1"/>
  <c r="J35" i="1"/>
  <c r="J36" i="1"/>
  <c r="J37" i="1"/>
  <c r="J32" i="1"/>
  <c r="J29" i="1"/>
  <c r="J27" i="1"/>
  <c r="J28" i="1"/>
  <c r="J25" i="1"/>
  <c r="J26" i="1"/>
  <c r="J21" i="1"/>
  <c r="J22" i="1"/>
  <c r="J23" i="1"/>
  <c r="J24" i="1"/>
  <c r="J16" i="1"/>
  <c r="J17" i="1"/>
  <c r="J18" i="1"/>
  <c r="J14" i="1"/>
  <c r="J15" i="1"/>
  <c r="F5" i="3" l="1"/>
  <c r="E5" i="3" l="1"/>
  <c r="D5" i="3"/>
  <c r="A7" i="1"/>
  <c r="A8" i="1" s="1"/>
  <c r="A10" i="1" s="1"/>
  <c r="A12" i="1" s="1"/>
  <c r="C5" i="3" l="1"/>
  <c r="A13" i="1"/>
  <c r="A14" i="1" s="1"/>
  <c r="A15" i="1" s="1"/>
  <c r="A16" i="1" s="1"/>
  <c r="A17" i="1" s="1"/>
  <c r="A18" i="1" s="1"/>
  <c r="A19" i="1" s="1"/>
  <c r="A20" i="1" s="1"/>
  <c r="J141" i="1"/>
  <c r="A21" i="1" l="1"/>
  <c r="A22" i="1" s="1"/>
  <c r="A23" i="1" s="1"/>
  <c r="A24" i="1" s="1"/>
  <c r="A25" i="1" s="1"/>
  <c r="A26" i="1" s="1"/>
  <c r="A27" i="1" s="1"/>
  <c r="A28" i="1" s="1"/>
  <c r="A29" i="1" s="1"/>
  <c r="A30" i="1" s="1"/>
  <c r="J65" i="1"/>
  <c r="J49" i="1"/>
  <c r="J42" i="1"/>
  <c r="A31" i="1" l="1"/>
  <c r="A32" i="1" s="1"/>
  <c r="A33" i="1" s="1"/>
  <c r="A34" i="1" s="1"/>
  <c r="A35" i="1" s="1"/>
  <c r="A36" i="1" s="1"/>
  <c r="A37" i="1" s="1"/>
  <c r="J34" i="1"/>
  <c r="J33" i="1"/>
  <c r="J31" i="1"/>
  <c r="J30" i="1"/>
  <c r="J20" i="1"/>
  <c r="J6" i="1"/>
  <c r="J7" i="1"/>
  <c r="C7" i="3" l="1"/>
  <c r="A39" i="1"/>
  <c r="G5" i="3"/>
  <c r="E6" i="3"/>
  <c r="F6" i="3"/>
  <c r="G6" i="3"/>
  <c r="D6" i="3"/>
  <c r="E2" i="3"/>
  <c r="A28" i="3"/>
  <c r="A6" i="3"/>
  <c r="A29" i="3" s="1"/>
  <c r="J196" i="1"/>
  <c r="J194" i="1"/>
  <c r="J192" i="1"/>
  <c r="J175" i="1"/>
  <c r="J168" i="1"/>
  <c r="J167" i="1"/>
  <c r="J166" i="1"/>
  <c r="J161" i="1"/>
  <c r="J160" i="1"/>
  <c r="J159" i="1"/>
  <c r="J158" i="1"/>
  <c r="J157" i="1"/>
  <c r="J156" i="1"/>
  <c r="J147" i="1"/>
  <c r="J145" i="1"/>
  <c r="J139" i="1"/>
  <c r="J70" i="1"/>
  <c r="J69" i="1"/>
  <c r="J19" i="1"/>
  <c r="J13" i="1"/>
  <c r="J12" i="1"/>
  <c r="J39" i="1"/>
  <c r="J10" i="1"/>
  <c r="J8" i="1"/>
  <c r="I2" i="1"/>
  <c r="A40" i="1" l="1"/>
  <c r="A41" i="1" s="1"/>
  <c r="A42" i="1" s="1"/>
  <c r="A43" i="1" s="1"/>
  <c r="A44" i="1" s="1"/>
  <c r="A45" i="1" s="1"/>
  <c r="A46" i="1" s="1"/>
  <c r="A47" i="1" s="1"/>
  <c r="A48" i="1" s="1"/>
  <c r="H7" i="3"/>
  <c r="C6" i="3"/>
  <c r="H6" i="3" s="1"/>
  <c r="E25" i="3"/>
  <c r="G25" i="3"/>
  <c r="D25" i="3"/>
  <c r="F25" i="3"/>
  <c r="H5" i="3"/>
  <c r="A7" i="3"/>
  <c r="A30" i="3" s="1"/>
  <c r="A49" i="1" l="1"/>
  <c r="A50" i="1" s="1"/>
  <c r="A51" i="1" s="1"/>
  <c r="A52" i="1" s="1"/>
  <c r="A53" i="1" s="1"/>
  <c r="A54" i="1" s="1"/>
  <c r="A55" i="1" s="1"/>
  <c r="A56" i="1" s="1"/>
  <c r="A8" i="3"/>
  <c r="A31" i="3" s="1"/>
  <c r="A57" i="1" l="1"/>
  <c r="A9" i="3"/>
  <c r="A10" i="3" s="1"/>
  <c r="A58" i="1" l="1"/>
  <c r="A59" i="1" s="1"/>
  <c r="A60" i="1" s="1"/>
  <c r="A61" i="1" s="1"/>
  <c r="A62" i="1" s="1"/>
  <c r="A63" i="1" s="1"/>
  <c r="C8" i="3"/>
  <c r="H8" i="3" s="1"/>
  <c r="A11" i="3"/>
  <c r="A12" i="3" s="1"/>
  <c r="A13" i="3" s="1"/>
  <c r="A14" i="3" s="1"/>
  <c r="A65" i="1"/>
  <c r="A32" i="3"/>
  <c r="A66" i="1" l="1"/>
  <c r="A67" i="1" s="1"/>
  <c r="A69" i="1" s="1"/>
  <c r="A33" i="3"/>
  <c r="C9" i="3" l="1"/>
  <c r="H9" i="3" s="1"/>
  <c r="A70" i="1"/>
  <c r="A71" i="1" s="1"/>
  <c r="A72" i="1" s="1"/>
  <c r="A73" i="1" s="1"/>
  <c r="A74" i="1" s="1"/>
  <c r="A75" i="1" s="1"/>
  <c r="A34" i="3"/>
  <c r="A76" i="1" l="1"/>
  <c r="A15" i="3"/>
  <c r="A35" i="3"/>
  <c r="A77" i="1" l="1"/>
  <c r="A16" i="3"/>
  <c r="A78" i="1" l="1"/>
  <c r="A79" i="1" s="1"/>
  <c r="A80" i="1" s="1"/>
  <c r="A82" i="1" s="1"/>
  <c r="A17" i="3"/>
  <c r="C10" i="3" l="1"/>
  <c r="H10" i="3" s="1"/>
  <c r="A83" i="1"/>
  <c r="A84" i="1" s="1"/>
  <c r="A85" i="1" s="1"/>
  <c r="A18" i="3"/>
  <c r="C11" i="3" l="1"/>
  <c r="H11" i="3" s="1"/>
  <c r="A87" i="1"/>
  <c r="A88" i="1" l="1"/>
  <c r="A89" i="1" s="1"/>
  <c r="A90" i="1" s="1"/>
  <c r="A92" i="1" s="1"/>
  <c r="A93" i="1" l="1"/>
  <c r="C12" i="3"/>
  <c r="A22" i="3"/>
  <c r="C13" i="3" l="1"/>
  <c r="H13" i="3" s="1"/>
  <c r="A94" i="1"/>
  <c r="A96" i="1"/>
  <c r="A23" i="3"/>
  <c r="A24" i="3" s="1"/>
  <c r="C14" i="3" l="1"/>
  <c r="H14" i="3" s="1"/>
  <c r="A97" i="1"/>
  <c r="A98" i="1" s="1"/>
  <c r="A100" i="1" l="1"/>
  <c r="A101" i="1" l="1"/>
  <c r="A102" i="1" s="1"/>
  <c r="A103" i="1" s="1"/>
  <c r="A104" i="1" s="1"/>
  <c r="C15" i="3"/>
  <c r="H15" i="3" s="1"/>
  <c r="A106" i="1"/>
  <c r="A107" i="1" l="1"/>
  <c r="A108" i="1" s="1"/>
  <c r="A109" i="1" s="1"/>
  <c r="A110" i="1" s="1"/>
  <c r="A111" i="1" s="1"/>
  <c r="A112" i="1"/>
  <c r="A113" i="1" s="1"/>
  <c r="A114" i="1" s="1"/>
  <c r="A115" i="1" s="1"/>
  <c r="H12" i="3"/>
  <c r="A116" i="1" l="1"/>
  <c r="A117" i="1" l="1"/>
  <c r="A118" i="1" l="1"/>
  <c r="A119" i="1" s="1"/>
  <c r="A120" i="1" s="1"/>
  <c r="A121" i="1" s="1"/>
  <c r="A122" i="1" s="1"/>
  <c r="A123" i="1" s="1"/>
  <c r="A124" i="1" s="1"/>
  <c r="A125" i="1" s="1"/>
  <c r="A126" i="1" s="1"/>
  <c r="A127" i="1" l="1"/>
  <c r="A128" i="1" s="1"/>
  <c r="A129" i="1" s="1"/>
  <c r="A130" i="1" s="1"/>
  <c r="A131" i="1" s="1"/>
  <c r="A132" i="1" s="1"/>
  <c r="A135" i="1"/>
  <c r="A136" i="1" s="1"/>
  <c r="A137" i="1" s="1"/>
  <c r="A139" i="1" s="1"/>
  <c r="C17" i="3" s="1"/>
  <c r="H17" i="3" s="1"/>
  <c r="C16" i="3" l="1"/>
  <c r="H16" i="3" s="1"/>
  <c r="A141" i="1"/>
  <c r="A143" i="1" l="1"/>
  <c r="C18" i="3"/>
  <c r="H18" i="3" s="1"/>
  <c r="A145" i="1" l="1"/>
  <c r="C19" i="3"/>
  <c r="H19" i="3" s="1"/>
  <c r="C20" i="3" l="1"/>
  <c r="H20" i="3" s="1"/>
  <c r="A146" i="1"/>
  <c r="A147" i="1" s="1"/>
  <c r="A149" i="1" s="1"/>
  <c r="A150" i="1" l="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1" i="1" s="1"/>
  <c r="A182" i="1" l="1"/>
  <c r="A183" i="1" s="1"/>
  <c r="A184" i="1" s="1"/>
  <c r="A185" i="1" s="1"/>
  <c r="A186" i="1" s="1"/>
  <c r="A187" i="1" s="1"/>
  <c r="A188" i="1" s="1"/>
  <c r="A189" i="1" s="1"/>
  <c r="A190" i="1" s="1"/>
  <c r="A192" i="1" s="1"/>
  <c r="C23" i="3" s="1"/>
  <c r="H23" i="3" s="1"/>
  <c r="C21" i="3"/>
  <c r="H21" i="3" s="1"/>
  <c r="C22" i="3" l="1"/>
  <c r="H22" i="3" s="1"/>
  <c r="A194" i="1"/>
  <c r="A195" i="1"/>
  <c r="A196" i="1" s="1"/>
  <c r="A197" i="1" s="1"/>
  <c r="A198" i="1" s="1"/>
  <c r="A199" i="1" s="1"/>
  <c r="A200" i="1" s="1"/>
  <c r="A201" i="1" s="1"/>
  <c r="C24" i="3" l="1"/>
  <c r="H24" i="3" s="1"/>
  <c r="C25" i="3" l="1"/>
  <c r="H25" i="3" s="1"/>
</calcChain>
</file>

<file path=xl/comments1.xml><?xml version="1.0" encoding="utf-8"?>
<comments xmlns="http://schemas.openxmlformats.org/spreadsheetml/2006/main">
  <authors>
    <author>kurmeto</author>
  </authors>
  <commentList>
    <comment ref="D3" authorId="0" shapeId="0">
      <text>
        <r>
          <rPr>
            <sz val="9"/>
            <color indexed="81"/>
            <rFont val="Tahoma"/>
            <family val="2"/>
            <charset val="186"/>
          </rPr>
          <t xml:space="preserve">palun sisesta asjakohasesse lahtrisse X või x
</t>
        </r>
      </text>
    </comment>
  </commentList>
</comments>
</file>

<file path=xl/sharedStrings.xml><?xml version="1.0" encoding="utf-8"?>
<sst xmlns="http://schemas.openxmlformats.org/spreadsheetml/2006/main" count="439" uniqueCount="307">
  <si>
    <t>Viide</t>
  </si>
  <si>
    <t>Standardi nõue</t>
  </si>
  <si>
    <t>Eetikanõuded</t>
  </si>
  <si>
    <t>Praktiseerija peaks olema vastavuses Rahvusvahelise Arvestusekspertide Föderatsiooni „Kutseliste arvestusekspertide eetikakoodeksi” (Code of Ethics for Professional Accountants) (Koodeksi) osade A ja B nõuetega.</t>
  </si>
  <si>
    <t>Kvaliteedikontroll</t>
  </si>
  <si>
    <t>Töövõtu aktsepteerimine ja jätkamine</t>
  </si>
  <si>
    <t>Töövõtu planeerimine ja läbiviimine</t>
  </si>
  <si>
    <t>ISAE(EE)3000-18</t>
  </si>
  <si>
    <t>ISAE(EE)3000-19</t>
  </si>
  <si>
    <t>ISAE(EE)3000-22</t>
  </si>
  <si>
    <t>ISAE(EE)3000-24</t>
  </si>
  <si>
    <t>ISAE(EE)3000-26</t>
  </si>
  <si>
    <t>ISAE(EE)3000-30</t>
  </si>
  <si>
    <t>ISAE(EE)3000-32</t>
  </si>
  <si>
    <t>ISAE(EE)3000-33</t>
  </si>
  <si>
    <t>ISAE(EE)3000-38</t>
  </si>
  <si>
    <t>ISAE(EE)3000-41</t>
  </si>
  <si>
    <t>Dokumentatsioon</t>
  </si>
  <si>
    <t>ISAE(EE)3000-42</t>
  </si>
  <si>
    <t>Kindlustandva töövõtu aruande koostamine</t>
  </si>
  <si>
    <t>ISAE(EE)3000-45</t>
  </si>
  <si>
    <t>ISAE(EE)3000-51</t>
  </si>
  <si>
    <t>ISAE(EE)3000-52</t>
  </si>
  <si>
    <t>ISAE(EE)3000-54</t>
  </si>
  <si>
    <t>Rahvusvaheline muude kindlustandvate teenuste standard ISAE (EE) 3000</t>
  </si>
  <si>
    <t>Ettevõtte tegevusala</t>
  </si>
  <si>
    <t>Käive</t>
  </si>
  <si>
    <t>Bilansimaht</t>
  </si>
  <si>
    <t>Kasum</t>
  </si>
  <si>
    <t>Töötajate arv</t>
  </si>
  <si>
    <t>Töövõtupartner (allkirjastav audiitor)</t>
  </si>
  <si>
    <t>Töövõtu juht (manager)</t>
  </si>
  <si>
    <t>Kontrollitava audiitorettevõtja esindaja kinnitus:</t>
  </si>
  <si>
    <t>Üldine informatsioon kvaliteedikontrolli kohta</t>
  </si>
  <si>
    <t>Kvaliteedikontrolli number</t>
  </si>
  <si>
    <t>Töörühma juht</t>
  </si>
  <si>
    <t>Kontrollile allutatu nimi</t>
  </si>
  <si>
    <t>Üldine informatsioon kontrollitava audiitorteenuse kohta</t>
  </si>
  <si>
    <t>Audiitorteenuse sisu</t>
  </si>
  <si>
    <t>Ettevõtte (organisatsiooni) nimi</t>
  </si>
  <si>
    <t>Majandusaasta algus ja lõpp</t>
  </si>
  <si>
    <t>Audiitorteenuse eelarve (EUR ja h)</t>
  </si>
  <si>
    <t>Kontrolli läbiviijate nimi ja allkiri</t>
  </si>
  <si>
    <t>Kuupäev</t>
  </si>
  <si>
    <t>Kinnitan, et olen esitanud kogu kvaliteedikontrolliga seonduva dokumentatsiooni kvaliteedikontrolli töörühmale.</t>
  </si>
  <si>
    <t>Kontrollile allutatu või tema esindaja nimi ja allkiri</t>
  </si>
  <si>
    <t>Nr</t>
  </si>
  <si>
    <t>Töörühma hinnangud ja seisukohad ning kontrollitava selgitused</t>
  </si>
  <si>
    <t>Nõue täidetud</t>
  </si>
  <si>
    <t>Nõue täidetud osaliselt</t>
  </si>
  <si>
    <t>Nõue täitmata</t>
  </si>
  <si>
    <t>Nõue mitte-asjakohane</t>
  </si>
  <si>
    <t>Töörühma seisukohad</t>
  </si>
  <si>
    <t>Kontrollitava selgitused</t>
  </si>
  <si>
    <t>Teema</t>
  </si>
  <si>
    <t>Nõudeid</t>
  </si>
  <si>
    <t>Kontroll</t>
  </si>
  <si>
    <t>KOKKU</t>
  </si>
  <si>
    <t>Kontrolli asjaolud, millele töörühm peab vajalikuks tähelepanu juhtida</t>
  </si>
  <si>
    <t>Lepingu sõlmimise aeg</t>
  </si>
  <si>
    <t>Audiitori aruande väljastamise aeg</t>
  </si>
  <si>
    <t>ISAE(EE)3000-17</t>
  </si>
  <si>
    <t xml:space="preserve">Erandjuhtudel võib praktiseerija pidada vajalikuks kõrvale kalduda ISAE asjakohasest nõudest. Sel juhul peab praktiseerija selle nõude eesmärgi saavutamiseks läbi viima alternatiivsed protseduurid. </t>
  </si>
  <si>
    <t>ISAE(EE)3000-20</t>
  </si>
  <si>
    <t>ISAE(EE)3000-21</t>
  </si>
  <si>
    <t>Töövõtu partner peab olema veendunud, et kliendisuhete ja kindlustandvate töövõttude aktsepteerimisel ja jätkamisel on järgitud asjakohaseid protseduure, ning peab kindlaks määrama, et selle kohta tehtud järeldused on asjakohased.</t>
  </si>
  <si>
    <t>Praktiseerija aktsepteerib kindlustandva töövõtu või jätkab seda üksnes juhul, kui:</t>
  </si>
  <si>
    <t>(a) tal ei ole põhjust arvata, et relevantseid eetikaalaseid nõudeid, sh sõltumatust, ei ole täidetud;</t>
  </si>
  <si>
    <t>(b) ta on veendunud, et isikutel, kes hakkavad töövõttu teostama, on kollektiivselt olemas asjakohane kompetentsus ja võimekus, ja</t>
  </si>
  <si>
    <t>(c) töövõtu alus on kokku lepitud,</t>
  </si>
  <si>
    <t xml:space="preserve">  (i) tehes kindlaks, et kindlustandva töövõtu eeltingimused on täidetud, ja</t>
  </si>
  <si>
    <t xml:space="preserve">  (ii) kinnitades, et praktiseerija ja kaasav osapool mõistavad töövõtu tingimusi, sh praktiseerija aruandekohustust, ühtmoodi.</t>
  </si>
  <si>
    <t>ISAE(EE)3000-23</t>
  </si>
  <si>
    <t>ISAE(EE)3000-25</t>
  </si>
  <si>
    <t>ISAE(EE)3000-27</t>
  </si>
  <si>
    <t>Selleks, et teha kindlaks, kas kindlustandva töövõtu eeltingimused on täidetud, peab praktiseerija esialgsete teadmiste põhjal töövõtu asjaolude kohta ning asjaomas(t)e osapool(t)ega konsulteerides määrama kindlaks, kas:</t>
  </si>
  <si>
    <t>(a) asjaomaste osapoolte rollid ja kohustused sobivad antud tingimustes ja</t>
  </si>
  <si>
    <t>(b) töövõtul on kõik järgmised tunnusjooned:</t>
  </si>
  <si>
    <t xml:space="preserve">  (i) aluseks olev käsitletav küsimus on asjakohane;</t>
  </si>
  <si>
    <t xml:space="preserve">  (iv) praktiseerija eeldab, et suudab koguda praktiseerija järeldust toetavat tõendusmaterjali;</t>
  </si>
  <si>
    <t xml:space="preserve">  (iii) kriteeriumid, mida praktiseerija arvates tuleb kohaldada käsitletava küsimuse osas esitatud informatsiooni ette valmistades, on kättesaadavad ettenähtud kasutajatele;</t>
  </si>
  <si>
    <t xml:space="preserve">  (v) praktiseerija järeldus vormis, mis on sobiv kas põhjendatud või piiratud kindlust andva töövõtu puhul, esitatakse kirjalikus aruandes ja</t>
  </si>
  <si>
    <t xml:space="preserve">  (vi) põhjendatud otstarve, sealhulgas piiratud kindlust andva töövõtu puhul see, et praktiseerija eeldab arvestatava kindlusetaseme saavutamise võimalikkust.</t>
  </si>
  <si>
    <t>ISAE(EE)3000-28</t>
  </si>
  <si>
    <t>ISAE(EE)3000-29</t>
  </si>
  <si>
    <t>ISAE(EE)3000-31</t>
  </si>
  <si>
    <t>Juhul kui kaasav osapool kehtestab kavandatud kindlustandva töövõtu tingimustes praktiseerija töö ulatusele piirangu, mis praktiseerija arvates mõjutab teda loobuma käsitletava küsimuse osas esitatud informatsiooni suhtes tehtud järelduse avaldamisest, ei aktsepteeri praktiseerija sellist töövõttu, välja arvatud juhul, kui seda nõutakse seaduse või regulatsiooniga.</t>
  </si>
  <si>
    <t>Praktiseerija peab kaasava osapoolega kokku leppima töövõtu tingimused. Kokkulepitud töövõtu tingimused peavad olema piisavalt üksikasjalikult esitatud töövõtukirjas või muus sobiva vorminguga kirjalikus kokkuleppes, kirjalikus kinnituses või seaduses või regulatsioonis.</t>
  </si>
  <si>
    <t>Praktiseerija ei tohi nõustuda töövõtu tingimuste muudatustega, kui selle tegemiseks ei ole mõistlikku põhjendust. Kui selline muudatus tehakse, ei tohi praktiseerija jätta kõrvale tõendusmaterjali, mis koguti enne muudatust.</t>
  </si>
  <si>
    <t>Kui kindlustandva töövõtu aruande kujundus või sõnastus on sätestatud seaduses või regulatsioonis, peab praktiseerija hindama:</t>
  </si>
  <si>
    <t>(a) kas ettenähtud kasutajad võivad kindlustandva töövõtu järeldusest valesti aru saada ja</t>
  </si>
  <si>
    <t>(b) kui nii, siis kas täiendav selgitus kindlustandva töövõtu aruandes võib võimalikku väärarusaamist vähendada.</t>
  </si>
  <si>
    <t>Kui praktiseerija leiab, et täiendav selgitus kindlustandva töövõtu aruandes ei saa võimalikku väärarusaamist vähendada, ei tohi praktiseerija töövõttu aktsepteerida, välja arvatud juhul, kui seda nõutakse seaduse või regulatsiooniga. Sellise seaduse või regulatsiooni kohaselt läbi viidud töövõtt ei ole kooskõlas ISAEga, seega ei tohi lisada kindlustandva töövõtu aruandesse viidet selle kohta, et töövõtt on läbi viidud kooskõlas käesoleva või mis tahes muu ISAEga.</t>
  </si>
  <si>
    <t>Töövõtu partner peab:</t>
  </si>
  <si>
    <t>(b) valdama kindlustandva töövõtu oskusi ja tehnikaid, mis on välja arendatud ulatusliku koolituse ja praktilise rakendamise kaudu, ja</t>
  </si>
  <si>
    <t xml:space="preserve">  (c) olema piisavalt pädev aluseks olevas käsitletavas küsimuses, et võtta vastutus kindlustandva töövõtu järelduse eest.</t>
  </si>
  <si>
    <t>Töövõtu partner peab olema veendunud, et:</t>
  </si>
  <si>
    <t>(a) isikutel, kes hakkavad töövõttu teostama, on kollektiivselt olemas asjakohane kompetentsus ja võimekus, et:</t>
  </si>
  <si>
    <t xml:space="preserve">  (i) viia töövõtt läbi kooskõlas asjakohaste standardite ning kohaldatavatest seadustest ja regulatsioonidest tulenevate nõuetega ja</t>
  </si>
  <si>
    <t xml:space="preserve">  (ii) anda välja kindlustandva töövõtu aruanne, mis on antud tingimustes asjakohane;</t>
  </si>
  <si>
    <t>(b) praktiseerija suudab teha koostööd:</t>
  </si>
  <si>
    <t xml:space="preserve">  (i) praktiseerija eksperdiga, kui sellise eksperdi tööd kasutatakse, ja</t>
  </si>
  <si>
    <t xml:space="preserve">  (ii) teise praktiseerijaga, kes ei ole töövõtumeeskonnast, kui sellise praktiseerija kindlustandvat tööd kasutatakse sellises ulatuses, mis on piisav, et võtta vastutus käsitletava küsimuse osas esitatud informatsiooni kindlustandva järelduse eest.</t>
  </si>
  <si>
    <t>Töövõtu partner peab võtma vastutuse töövõtu üldise kvaliteedi eest. See hõlmab vastutust järgmise eest:</t>
  </si>
  <si>
    <t>(a) asjakohased protseduurid seoses kliendisuhte ja töövõttude aktsepteerimise ja jätkamisega;</t>
  </si>
  <si>
    <t>(b) töövõtu planeerimine ja läbiviimine (sh asjakohane juhtimine ja järelevalve) vastavuses kutsestandarditega ning kohaldatavate seadustest ja regulatsioonidest tulenevate nõuetega;</t>
  </si>
  <si>
    <t>(c) ülevaatuse läbiviimine kooskõlas ettevõtte ülevaatuspoliitikate ja -protseduuridega ning töövõtu dokumentatsiooni ülevaatamine hiljemalt kindlustandva töövõtu aruande kuupäeval;</t>
  </si>
  <si>
    <t>(d) asjassepuutuva töövõtu dokumentatsiooni säilitamine, et tõendada praktiseerija eesmärkide saavutmist ja seda, et töövõtt teostati kooskõlas asjakohaste ISAEdega ning asjakohaste seadusest ja regulatsioonidest tulenevate nõuetega;</t>
  </si>
  <si>
    <t>(e) töövõtumeeskond korraldab vajaduse korral konsultatsioone keerulistes või vaidlust tekitavates küsimustes.</t>
  </si>
  <si>
    <t>ISAE(EE)3000-34</t>
  </si>
  <si>
    <t>ISAE(EE)3000-35</t>
  </si>
  <si>
    <t>ISAE(EE)3000-36</t>
  </si>
  <si>
    <t>Juhtudel kui töövõtu kvaliteedi kontrollülevaatus on nõutav seaduse või regulatsiooniga või kui ettevõte on määranud, et see on nõutav, peab:</t>
  </si>
  <si>
    <t>(a) töövõtu partner võtma vastutuse töövõtu käigus esile kerkivate märkimisväärsete asjaolude arutamise eest töövõtu kvaliteedi kontrollülevaatajaga ega kuupäevasta kindlustandva töövõtu aruannet enne sellise ülevaatuse lõpetamist ja</t>
  </si>
  <si>
    <t>(b) töövõtu kvaliteedi kontrollülevaataja objektiivselt hindama töövõtu meeskonna tehtud märkimisväärseid otsustusi ja kindlustandva töövõtu aruande koostamisel tehtud järeldusi. Hindamine peab hõlmama järgmist:</t>
  </si>
  <si>
    <t xml:space="preserve">  (ii) käsitletava küsimuse osas esitatud informatsiooni ja kavandatud kindlustandva töövõtu aruande ülevaatus;</t>
  </si>
  <si>
    <t xml:space="preserve">  (iv) kindlustandva töövõtu aruande koostamisel tehtud järelduste hindamine ja kavandatud aruande asjakohasuse kaalumine.</t>
  </si>
  <si>
    <t>Kutsealane skeptitsism ja otsustus ning kindlustandva töövõtuga seotud oskused ja tehnikad</t>
  </si>
  <si>
    <t>ISAE(EE)3000-37</t>
  </si>
  <si>
    <t>Praktiseerija peab töövõtu planeerima ja läbi viima kutsealase skeptitsismiga, tunnustades, et võivad eksisteerida asjaolud, mis põhjustavad käsitletava küsimuse osas esitatud informatsiooni olulist väärkajastamist.</t>
  </si>
  <si>
    <t>Praktiseerija peab kasutama kutsealast otsustust kindlustandva töövõtu planeerimisel ja läbiviimisel, sealhulgas protseduuride olemuse, ajastuse ja ulatuse kindlaksmääramisel.</t>
  </si>
  <si>
    <t>ISAE(EE)3000-39</t>
  </si>
  <si>
    <t>Praktiseerija peab rakendama kindlustandva töövõtuga seotud oskusi ja tehnikaid korduva, süstemaatilise töövõtu protsessi osana.</t>
  </si>
  <si>
    <t>ISAE(EE)3000-40</t>
  </si>
  <si>
    <t>Praktiseerija peab planeerima töövõtu selliselt, et see viiakse läbi tulemuslikul viisil, sh määrama töövõtu ulatuse, ajastuse ja juhtimise ning praktiseerija eesmärgi saavutamiseks vajalike planeeritud protseduuride olemuse, ajastuse ja ulatuse.</t>
  </si>
  <si>
    <t>Praktiseerija määrab kindlaks, kas kriteeriumid on sobivad töövõtu asjaoludel, sealhulgas kas neil on nõutud tunnusjooned (relevantsus/asjassepuutuvus, täielikkus, usaldusväärsus, neutraalsus, arusaadavus).</t>
  </si>
  <si>
    <t>Kui pärast töövõtu aktsepteerimist avastatakse, et kõik rakendatavad kriteeriumid või osa neist on ebasobivad või et kogu aluseks olev käsitletav küsimus või osa sellest ei ole kindlustandva töövõtu jaoks asjakohane, kaalub praktiseerija töövõtust taandumist, kui taandumine on seaduse või regulatsiooni alusel võimalik. Kui praktiseerija töövõttu jätkab, esitab ta vastavalt asjaoludele märkus(t)ega või vastupidise järelduse või loobub järelduse avaldamisest.</t>
  </si>
  <si>
    <t>ISAE(EE)3000-43</t>
  </si>
  <si>
    <t>Kui pärast töövõtu aktsepteerimist avastatakse, et üks või mitu kindlustandva töövõtu eeltingimust ei ole täidetud, arutab praktiseerija küsimust asjaomas(t)e osapool(t)ega ja määrab kindlaks:</t>
  </si>
  <si>
    <t>(a) kas küsimuse saab lahendada praktiseerijat rahuldaval viisil;</t>
  </si>
  <si>
    <t>(b) kas on asjakohane töövõttu jätkata ja</t>
  </si>
  <si>
    <t>ISAE(EE)3000-44</t>
  </si>
  <si>
    <t>Praktiseerija peab arvestama olulisust:            (a) kindlustandva töövõtu planeerimisel ja läbiviimisel, sealhulgas protseduuride olemuse, ajastuse ja ulatuse kindlaksmääramisel, ja                                         (b) selle hindamisel, kas käsitletava küsimuse osas esitatud informatsioon ei sisalda olulist väärkajastamist.</t>
  </si>
  <si>
    <t>Praktiseerija peab tegema asjaomas(t)elt osapool(t)elt järelepärimisi järgmistes küsimustes:</t>
  </si>
  <si>
    <t>(a) kas neil on teavet mis tahes tegeliku, kahtlustatava või väidetava tahtliku väärkajastamise või seadustele ja regulatsioonidele mittevastavuse kohta, mis mõjutab käsitletava küsimuse osas esitatud informatsiooni;</t>
  </si>
  <si>
    <t>(b) kas vastutaval osapoolel on siseauditi funktsioon, ja kui see on nii, siis teha täiendavaid järelepärimisi, et omandada arusaamine siseauditi funktsiooni tegevustest ja peamistest leidudest seoses käsitletava küsimuse osas esitatud informatsiooniga, ja</t>
  </si>
  <si>
    <t>(c) kas vastutav osapool on kasutanud mis tahes eksperte käsitletava küsimuse osas esitatud informatsiooni ettevalmistamisel.</t>
  </si>
  <si>
    <t>ISAE(EE)3000-46L</t>
  </si>
  <si>
    <t>Praktiseerija peab omandama aluseks oleva käsitletava küsimuse ja muude töövõtu asjaolude kohta arusaamise, mis on piisav, et:</t>
  </si>
  <si>
    <t>(a) praktiseerija saaks kindlaks teha valdkonnad, kus käsitletava küsimuse osas esitatud informatsiooni oluline väärkajastamine on tõenäoline, ja</t>
  </si>
  <si>
    <t>(b) seeläbi luua alus selliste protseduuride kavandamiseks ja läbiviimiseks, mis võimaldavad käsitleda eelmises lõigus osutatud valdkondi ja omandada piiratud kindlus praktiseerija järelduse toetuseks.</t>
  </si>
  <si>
    <t>ISAE(EE)3000-47L</t>
  </si>
  <si>
    <t>Arusaamise omandamisel aluseks oleva käsitletava küsimuse ja muude töövõtu asjaolude kohta vastavalt eelmisele lõigule peab praktiseerija arvestama protsessi, mida kasutatakse käsitletava küsimuse osas esitatud informatsiooni ettevalmistamiseks.</t>
  </si>
  <si>
    <t>ISAE(EE)3000-46R</t>
  </si>
  <si>
    <t>(a) võimaldada praktiseerijal kindlaks määrata ja hinnata käsitletava küsimuse osas esitatud informatsiooni olulise väärkajastamise riske ja</t>
  </si>
  <si>
    <t>(b) seeläbi luua alus selliste protseduuride kavandamiseks ja läbiviimiseks, mis võimaldavad vastata hinnatud riskidele ja omandada põhjendatud kindlus praktiseerija järelduse toetuseks.</t>
  </si>
  <si>
    <t>ISAE(EE)3000-47R</t>
  </si>
  <si>
    <t>ISAE(EE)3000-48L</t>
  </si>
  <si>
    <t>(a) määrama kindlaks valdkonnad, kus käsitletava küsimuse osas esitatud informatsiooni oluline väärkajastamine on tõenäoline, ja</t>
  </si>
  <si>
    <t xml:space="preserve">(b) kavandama ja läbi viima protseduure, mis võimaldavad käsitleda eelmises lõigus kindlaks määratud valdkondi ja omandada piiratud kindlus praktiseerija järelduse toetuseks. </t>
  </si>
  <si>
    <t xml:space="preserve">  (i) praktiseerija hinnang olulise väärkajastamise riskide kohta sisaldab ootust, et kontrollimehhanismid toimivad tulemuslikult, või</t>
  </si>
  <si>
    <t xml:space="preserve">  (ii) kontrollimehhanismide testimisest erinevad protseduurid ei paku üksinda piisavat asjakohast tõendusmaterjali.</t>
  </si>
  <si>
    <t>Piiratud kindlust andva töövõtu puhul lisaprotseduuride vajaduse kindlakstegemine</t>
  </si>
  <si>
    <t>ISAE(EE)3000-49L</t>
  </si>
  <si>
    <t>Kui praktiseerijale saab teatavaks asjaolu, mis annab alust uskuda, et käsitletava küsimuse osas esitatud informatsioon võib olla oluliselt väärkajastatud, peab praktiseerija kavandama ja läbi viima lisaprotseduurid täiendava tõendusmaterjali kogumiseks, kuni praktiseerija saab:</t>
  </si>
  <si>
    <t>(a) järeldada, et asjaolu tõenäoliselt ei põhjusta käsitletava küsimuse osas esitatud informatsiooni olulist väärkajastamist, või</t>
  </si>
  <si>
    <t>(b) kindlaks määrata, et asjaolud põhjustavad käsitletava küsimuse osas esitatud informatsiooni olulisi väärkajastamisi.</t>
  </si>
  <si>
    <t>ISAE(EE)3000-48R</t>
  </si>
  <si>
    <t>(a) kindlaks määrama ja hindama käsitletava küsimuse osas esitatud informatsiooni olulise väärkajastamise riske ja</t>
  </si>
  <si>
    <t>Riskihinnangu ülevaatamine põhjendatud kindlust andva töövõtu puhul</t>
  </si>
  <si>
    <t>ISAE(EE)3000-49R</t>
  </si>
  <si>
    <t>ISAE(EE)3000-50</t>
  </si>
  <si>
    <t>Protseduuride kavandamisel ja läbiviimisel peab praktiseerija kaaluma tõendusmaterjalina kasutatava informatsiooni relevantsust/asjassepuutuvust ja usaldusväärsust. Juhul kui:</t>
  </si>
  <si>
    <t>(a) ühest allikast hangitud tõendusmaterjal lahkneb teisest allikast hangitust või</t>
  </si>
  <si>
    <t>Kui kasutatakse praktiseerija eksperdi tööd, peab praktiseerija lisaks:</t>
  </si>
  <si>
    <t>(a) hindama, kas praktiseerija eksperdil on praktiseerija eesmärkide jaoks vajalik kompetentsus, võimekus ja objektiivsus. Praktiseerija väliseksperdi puhul peab objektiivsuse hindamine hõlmama järelepärimist huvide ja suhete kohta, mis võivad ohustada selle eksperdi objektiivsust;</t>
  </si>
  <si>
    <t>(b) omandama piisava arusaamise sellest, milline on praktiseerija eksperdi eriteadmiste valdkond;</t>
  </si>
  <si>
    <t>(c) leppima praktiseerija eksperdiga kokku selle eksperdi töö olemuse, ulatuse ja eesmärgid ning</t>
  </si>
  <si>
    <t>(d) hindama praktiseerija eksperdi töö adekvaatsuse praktiseerija eesmärkide saavutamiseks.</t>
  </si>
  <si>
    <t>ISAE(EE)3000-53</t>
  </si>
  <si>
    <t>Kui tuleb kasutada teise praktiseerija tööd, peab praktiseerija hindama, kas see töö on praktiseerija eesmärkide saavutamiseks adekvaatne.</t>
  </si>
  <si>
    <t>Kui tõendusmaterjalina kasutatava informatsiooni ettevalmistamisel on kasutatud vastutava osapoole, mõõtja või hindaja eksperdi tööd, peab praktiseerija ulatuses, mis on vajalik, arvestades eksperdi töö märkimisväärsust praktiseerija eesmärkide jaoks:</t>
  </si>
  <si>
    <t>(a) hindama kõnealuse eksperdi kompetentsust, võimekust ja objektiivsust;</t>
  </si>
  <si>
    <t>(b) omandama arusaamise selle eksperdi töö kohta ja</t>
  </si>
  <si>
    <t>ISAE(EE)3000-55</t>
  </si>
  <si>
    <t>Kui praktiseerija plaanib kasutada siseauditi tööd, peab praktiseerija hindama järgmist:</t>
  </si>
  <si>
    <t>(a) mil määral toetavad siseaudiitorite objektiivsust siseauditi funktsiooni organisatsiooniline staatus ning asjakohased poliitikad ja protseduurid;</t>
  </si>
  <si>
    <t>(b) siseauditi funktsiooni kompetentsustaset;</t>
  </si>
  <si>
    <t>(d) kas siseauditi funktsiooni töö on töövõtu eesmärkide saavutamiseks adekvaatne.</t>
  </si>
  <si>
    <t>ISAE(EE)3000-56</t>
  </si>
  <si>
    <t>Praktiseerija peab taotlema asjaomas(t)elt osapool(t)elt kirjaliku esitise, milles kinnitatakse, et:</t>
  </si>
  <si>
    <t>(a) asjaomane osapool on andnud praktiseerijale kogu informatsiooni, mis selle osapoole teadmiste kohaselt on töövõtu suhtes asjakohane;</t>
  </si>
  <si>
    <t>(b) aluseks oleva käsitletava küsimuse mõõtmise ja hindamise aluseks on rakendatavad kriteeriumid ning käsitletava küsimuse osas esitatud informatsioon kajastab kõiki olulisi asjaolusid.</t>
  </si>
  <si>
    <t>ISAE(EE)3000-57</t>
  </si>
  <si>
    <t>ISAE(EE)3000-58</t>
  </si>
  <si>
    <t>Kui kirjalikud esitised puudutavad asjaolusid, mis on olulised käsitletava küsimuse osas esitatud informatsiooni seisukohalt, peab praktiseerija:</t>
  </si>
  <si>
    <t>(a) hindama nende põhjendatust ja kooskõla muu kogutud tõendusmaterjaliga, kaasa arvatud muud esitised (suulised või kirjalikud), ja</t>
  </si>
  <si>
    <t>(b) kaaluma, kas võib eeldada, et esitiste tegijad on konkreetsetest asjaoludest hästi informeeritud.</t>
  </si>
  <si>
    <t>ISAE(EE)3000-60</t>
  </si>
  <si>
    <t>Kui ühte või mitut taotletavat kirjalikku esitist ei võimaldata või praktiseerija järeldab, et eksisteerib piisav kahtlus esitiste tegijate kompetentsuse, aususe, eetiliste väärtuste või hoolsuse suhtes, või pole kirjalikud esitised muul põhjusel usaldusväärsed, peab praktiseerija:</t>
  </si>
  <si>
    <t>(b) uuesti hindama nende ausust, kellelt esitisi taotleti või saadi, ja hindama mõju, mida see võib avaldada esitiste ning kogu tõendusmaterjali usaldusväärsusele, ja</t>
  </si>
  <si>
    <t>Järgnevad sündmused</t>
  </si>
  <si>
    <t>ISAE(EE)3000-61</t>
  </si>
  <si>
    <t>Kui see on töövõtu puhul asjakohane, peab praktiseerija kaaluma mõju, mida avaldavad käsitletava küsimuse osas esitatud informatsioonile ja kindlustandva töövõtu aruandele enne aruande kuupäeva toimunud sündmused, ja vastama asjakohaselt talle pärast aruande kuupäeva teatavaks saanud faktidele, mille teadmine kindlustandva töövõtu aruande kuupäeval võinuks ajendada praktiseerijat tegema muudatusi kindlustandva töövõtu aruandes. Järgnevate sündmuste arvessevõtmise ulatus sõltub selliste sündmuste potentsiaalist mõjutada käsitletava küsimuse osas esitatud informatsiooni ja praktiseerija järelduse asjakohasust. Praktiseerijal ei ole siiski kohustust teha mis tahes protseduure seoses käsitletava küsimuse osas esitatud informatsiooniga pärast aruande kuupäeva.</t>
  </si>
  <si>
    <t>Muu informatsioon</t>
  </si>
  <si>
    <t>ISAE(EE)3000-62</t>
  </si>
  <si>
    <t>ISAE(EE)3000-63</t>
  </si>
  <si>
    <t>Rakendatavate kriteeriumite kirjeldus</t>
  </si>
  <si>
    <t>Praktiseerija peab hindama, kas käsitletava küsimuse osas esitatud informatsioon adekvaatselt viitab või kirjeldab rakendatavaid kriteeriume.</t>
  </si>
  <si>
    <t>Kindlustandva järelduse tegemine</t>
  </si>
  <si>
    <t>ISAE(EE)3000-64</t>
  </si>
  <si>
    <t>Praktiseerija peab hindama kogutud tõendusmaterjali piisavust ja asjakohasust töövõtu seisukohast ja kui see on neil asjaoludel vajalik, püüdma koguda täiendavat tõendusmaterjali. Praktiseerija peab arvestama kogu asjakohast tõendusmaterjali, olenemata sellest, kas see paistab kinnitavat aluseks oleva käsitletava küsimuse mõõtmist või hindamist rakendatavate kriteeriumide alusel või paistab olevat sellega vastuolus. Kui praktiseerija ei suuda hankida vajalikku täiendavat tõendusmaterjali, peab ta kaaluma mõju praktiseerija järeldusele.</t>
  </si>
  <si>
    <t>ISAE(EE)3000-65</t>
  </si>
  <si>
    <t>Praktiseerija peab sõnastama järelduse selle kohta, kas käsitletava küsimuse osas esitatud informatsioon ei sisalda olulist väärkajastamist. Kõnealust järeldust tehes peab praktiseerija arvestama järeldust kogutud tõendusmaterjalide piisavuse ja asjakohasuse kohta ning hinnangut selle kohta, kas parandamata väärkajastamised on üksikult või kogumina olulised.</t>
  </si>
  <si>
    <t>ISAE(EE)3000-66</t>
  </si>
  <si>
    <t>Kui praktiseerija ei suuda koguda piisavat asjakohast tõendusmaterjali, on tegemist ulatuse piiratusega ja praktiseerija peab esitama märkus(t)ega järelduse, loobuma järelduse esitamisest või taanduma töövõtust, kui taandumine on kohaldatava seaduse või regulatsiooni alusel võimalik.</t>
  </si>
  <si>
    <t>ISAE(EE)3000-67</t>
  </si>
  <si>
    <t>Kindlustandva töövõtu aruanne esitatakse kirjalikult ja see peab sisaldama selgelt väljendatud praktiseerija järeldust käsitletava küsimuse osas esitatud informatsiooni suhtes.</t>
  </si>
  <si>
    <t>ISAE(EE)3000-68</t>
  </si>
  <si>
    <t>ISAE(EE)3000-69</t>
  </si>
  <si>
    <t>Kindlustandva töövõtu aruanne peab sisaldama vähemalt järgmisi põhielemente:</t>
  </si>
  <si>
    <t>(k) informatiivne kokkuvõte tehtud töö kohta, mis on praktiseerija järelduse aluseks. Kui tegemist on piiratud kindlust andva töövõtuga, on läbiviidud protseduuride olemuse, ajastuse ja ulatuse hindamine äärmiselt oluline praktiseerija järeldusest arusaamiseks. Piiratud kindlust andva töövõtu raames läbi viidud protseduuride olemus ja ajastus erinevad põhjendatud kindlust andva töövõtu kokkuvõttes märkima, et:</t>
  </si>
  <si>
    <t xml:space="preserve">   (i) piiratud kindlust andva töövõtu raames läbi viidud protseduuride olemus ja ajastus erinevad põhjendatud kindlust andva töövõtu protseduuridest ja on nendest väiksema ulatusega ja</t>
  </si>
  <si>
    <t xml:space="preserve">  (ii) seega on piiratud kindlust andva töövõtuga saavutatud kindlus oluliselt väiksem kui kindlus, mis oleks saavutatud põhjendatud kindlust andva töövõtu korral.</t>
  </si>
  <si>
    <t xml:space="preserve">   b. käsitletava küsimuse osas esitatud informatsioon ja rakendatavad kriteeriumid või</t>
  </si>
  <si>
    <t xml:space="preserve">   a. osa, milles kirjeldatakse modifikatsiooni tinginud asjaolusid, ja  </t>
  </si>
  <si>
    <t>ISAE(EE)3000-70</t>
  </si>
  <si>
    <t>Kui praktiseerija viitab kindlustandva töövõtu aruandes praktiseerija eksperdi tööle, ei tulene kõnealuse aruande sõnastusest, et praktiseerija vastutus aruandes esitatud järelduse eest on
kõnealuse eksperdi kaasatuse tõttu vähenenud.</t>
  </si>
  <si>
    <t>Modifitseerimata ja modifitseeritud järeldused</t>
  </si>
  <si>
    <t>ISAE(EE)3000-72</t>
  </si>
  <si>
    <t>ISAE(EE)3000-73</t>
  </si>
  <si>
    <t>ISAE(EE)3000-74</t>
  </si>
  <si>
    <t>Praktiseerija avaldab modifitseeritud järelduse järgmistel juhtudel:</t>
  </si>
  <si>
    <t xml:space="preserve">   (a) kui praktiseerija kutsealase otsustuse kohaselt esineb ulatuse piiratus ja asjaolul võib olla oluline mõju (vt lõik 66). Sellistel juhtudel peab praktiseerija avaldama märkus(t)ega järelduse või loobuma järelduse avaldamisest;</t>
  </si>
  <si>
    <t xml:space="preserve">   (b) informatsioon oluliselt väärkajastatud. Sellistel juhtudel peab praktiseerija avaldama märkus(t)ega järelduse või vastupidise järelduse.</t>
  </si>
  <si>
    <t>ISAE(EE)3000-75</t>
  </si>
  <si>
    <t>Praktiseerija peab avaldama märkus(t)ega järelduse, kui praktiseerija kutsealase otsustuse kohaselt ei ole asjaolu mõju või võimalik mõju nii oluline ja läbiv, et nõuaks vastupidist järeldust või järelduse avaldamisest loobumist. Märkus(t)ega järeldus peab olema sõnastuses „välja arvatud [sellise asjaolu mõju või võimalik mõju, mida puudutab märkus]“.</t>
  </si>
  <si>
    <t>ISAE(EE)3000-76</t>
  </si>
  <si>
    <t>Kui praktiseerija avaldab järelduse, mis on modifitseeritud ulatuse piiratuse tõttu, kuid talle on teada ka asjaolusid, mis põhjustavad käsitletava küsimuse osas esitatud informatsiooni olulise väärkajastamise, peab praktiseerija aruanne sisaldama selget kirjeldust nii ulatuse piiramise kui ka asjaolude kohta, mis põhjustavad käsitletava küsimuse osas esitatud informatsiooni olulise väärkajastamise.</t>
  </si>
  <si>
    <t>ISAE(EE)3000-77</t>
  </si>
  <si>
    <t>Kui asjaomas(t)e osapool(t)e avalduses on kindlaks määratud ja nõuetekohaselt kirjeldatud käsitletava küsimuse osas esitatud informatsiooni oluline väärkajastamine, peab praktiseerija, kas</t>
  </si>
  <si>
    <t xml:space="preserve">   (a) avaldama märkus(t)ega järelduse või vastupidise järelduse, mis on sõnastatud aluseks oleva käsitletava küsimuse ja rakendatavate kriteeriumide kohta, või</t>
  </si>
  <si>
    <t>Muud infovahetuse kohustused</t>
  </si>
  <si>
    <t>ISAE(EE)3000-78</t>
  </si>
  <si>
    <t>ISAE(EE)3000-79</t>
  </si>
  <si>
    <t>Praktiseerija koostab õigeaegselt töövõtu dokumentatsiooni, mis loob kindlustandva töövõtu aruande koostamiseks aluse, mis on piisav ja asjakohane, et kogenud spetsialistile, kellel ei ole töövõtuga mingit eelnevat seost, selguks:</t>
  </si>
  <si>
    <t xml:space="preserve">   (a) asjakohasele ISAE-le ning kohaldatavatele seadustest ja regulatsioonidest tulenevatele nõuetele vastamiseks läbi viidud protseduuride olemus, ajastus ja ulatus;</t>
  </si>
  <si>
    <t xml:space="preserve">   (c) töövõtu käigus esile kerkivad märkimisväärsed asjaolud, nende kohta tehtud järeldused ja nimetatud järeldusteni jõudmisel tehtud märkimisväärsed kutsealased otsustused.</t>
  </si>
  <si>
    <t>ISAE(EE)3000-80</t>
  </si>
  <si>
    <t>Kui praktiseerija teeb kindlaks informatsiooni, mis lahkneb tema lõplikust järeldusest märkimisväärse asjaolu kohta, peab praktiseerija dokumenteerima, kuidas ta on nimetatud lahknevust käsitlenud.</t>
  </si>
  <si>
    <t>ISAE(EE)3000-81</t>
  </si>
  <si>
    <t>Praktiseerija koondab töövõtu dokumentatsiooni töövõtufaili ja viib lõpule lõpliku töövõtufaili kokkupanemise administratiivse protsessi õigeaegselt pärast kindlustandva töövõtu aruande kuupäeva.</t>
  </si>
  <si>
    <t>ISAE(EE)3000-82</t>
  </si>
  <si>
    <t>ISAE(EE)3000-83</t>
  </si>
  <si>
    <t>Kui praktiseerija leiab, et on vaja muuta töövõtu dokumentatsiooni või lisada uut töövõtu dokumentatsiooni pärast lõpliku töövõtufaili kokkupanemise lõpuleviimist, peab praktiseerija, olenemata muudatuste või täienduste laadist, dokumenteerima:      (a) konkreetsed põhjused muudatuste või täienduste tegemiseks ja                                       (b) kes ja millal need tegi ning üle vaatas.</t>
  </si>
  <si>
    <t>Rahvusvaheline muude kindlustandvate teenuste standard ISAE (EE) 3000 (muudetud)</t>
  </si>
  <si>
    <t>(Kehtiv kindlustandva töövõtu aruannetele 30.septembril 2017 ja pärast seda)</t>
  </si>
  <si>
    <t>Kindlustandva töövõtu läbiviimine kooskõlas ISAEga</t>
  </si>
  <si>
    <t>Kui kindlustandva töövõtu eeltingimused ei ole täidetud, arutab praktiseerija küsimust kaasava osapoolega. Kui eeltingimuste täitmiseks ei saa muudatusi teha, ei tohi praktiseerija aktsepteerida töövõttu kindlustandva töövõtuna, välja arvatud juhul, kui see on nõutav seaduse või regulatsiooniga. Nendes tingimustes läbi viidud töövõtt ei ole siiski ISAEga kooskõlas, mistõttu ei tohi praktiseerija lisada aruandesse viidet selle kohta, et töövõtt on läbi viidud kooskõlas käesoleva või mis tahes muu ISAEga.</t>
  </si>
  <si>
    <t>(c) kas, ja kui, siis kuidas kajastada küsimust kindlustandva töövõtu aruandes</t>
  </si>
  <si>
    <t>Tõendusmaterjali kogumine - piiratud kindlus</t>
  </si>
  <si>
    <t>Praktiseerija peab avaldama modifitseerimata järelduse siis, kui praktiseerija järeldab: (a) põhjendatud kindlust andva töövõtu puhul, et käsitletava küsimuse osas esitatud informatsioon on koostatud kõigis olulistes osades kooskõlas rakendatavate kriteeriumidega või piiratud kindlust andva töövõtu puhul, et läbi viidud protseduuride ja saadud tõendusmaterjali põhjal ei ole praktiseerijale teatavaks saanud ühtegi asjaolu, mis annaks talle alust uskuda, et käsitletava küsimuse osas esitatud informatsioon ei ole koostatud kõigis olulistes osades kooskõlas rakendatavate kriteeriumidega.</t>
  </si>
  <si>
    <t xml:space="preserve">  Kui praktiseerija peab vajalikuks:                                                            (a) juhtida ettenähtud kasutajate tähelepanu asjaolule, mis on esitatud või avalikustatud käsitletava küsimuse osas esitatud informatsiooni hulgas ja mis on praktiseerija otsustuse kohaselt põhimõttelise tähtsusega ettenähtud kasutajate arusaamisele käsitletava küsimuse osas esitatud informatsioonist (teatud asjaolu(sid) rõhutav(ad) paragrahv(id)), või                                                                           (b) teatada asjaolust, mis on muu, kui on esitatud või avalikustatud käsitletava küsimuse osas esitatud informatsiooni hulgas, ja mis on praktiseerija otsustuse kohaselt oluline ettenähtud kasutajate arusaamisele töövõtust, praktiseerija kohustustest või kindlustandva töövõtu aruandest (muu asjaolu paragrahv),  ja see ei ole seaduse või regulatsiooniga keelatud, peab praktiseerija seda tegema kindlustandva
töövõtu aruande sobiva pealkirjaga punktis, mis osutab selgelt, et praktiseerija järeldust selle asjaoluga seoses ei modifitseerita. Teatud asjaolu(sid) rõhutav(ad) paragrahv(id) peab käsitlema üksnes informatsiooni, mis on esitatud või avalikustatud käsitletava küsimuse osas esitatud informatsiooni hulgas.</t>
  </si>
  <si>
    <t>(a) arutama küsimust asjaomas(t)e osapool(t)ega;</t>
  </si>
  <si>
    <t>Kui järgmisest punktist ei tulene teisiti, peab praktiseerija vastama igale käesoleva ja mis tahes muu olulise teemakohase ISAE nõudele, välja arvatud juhul, kui see nõue ei ole töövõtu asjaoludel asjakohane, kuna see on tingimuslik ja tingimus ei ole täidetud.</t>
  </si>
  <si>
    <t>Korduvate töövõttude puhul hindab praktiseerija, kas asjaolud nõuavad töövõtu tingimuste läbivaatamist ja kas on vajadus meenutada kaasavale osapoolele olemasolevaid töövõtu tingimusi.</t>
  </si>
  <si>
    <t xml:space="preserve">Töövõtu partner peab kogu töövõtu jooksul vaatluse põhjal ja vajaduse korral järelepärimisi tehes säilitama valvsuse tõendusmaterjali suhtes, mis näitab, et töövõtu meeskonna liikmed ei järgi relevantseid eetikaalaseid nõudeid. Kui töövõtu partner saab ettevõtte kvaliteedikontrollisüsteemi kaudu või muul viisil teada asjaoludest, mis osutavad sellele, et töövõtu meeskonna liikmed ei ole järginud relevantseid eetikaalaseid nõudeid, peab töövõtu partner, konsulteerides teiste isikutega ettevõttes, määrama kindlaks asjakohased sammud. </t>
  </si>
  <si>
    <t xml:space="preserve">Töövõtu partner peab kaaluma ettevõtte monitoorimisprotsessi tulemusi, mida kajastab ettevõtte (ja muude võrgustikku kuuluvate ettevõtete) levitatud värskeim informatsioon, ning seda, kas selles informatsioonis täheldatud puudused võivad mõjutada kindlustandvat töövõttu. </t>
  </si>
  <si>
    <t xml:space="preserve">  (i) märkimisväärsete asjaolude arutamine töövõtu partneriga;</t>
  </si>
  <si>
    <t>Piiratud kindlus - töövõtu asjaoludest arusaamine</t>
  </si>
  <si>
    <t>Põhjendatud kindlus - töövõtu asjaoludest arusaamine</t>
  </si>
  <si>
    <t>Vastavalt praktiseerija arusaamisele peab praktiseerija:</t>
  </si>
  <si>
    <t>Tõendusmaterjali kogumine - põhjendatud kindlus</t>
  </si>
  <si>
    <t>(b) praktiseerija kahtleb tõendusmaterjalina kasutatava informatsiooni usaldusväärsuses, peab praktiseerija kindlaks määrama, millised protseduuride muudatused või täiendused on vajalikud küsimuse lahendamiseks, ning kaaluma selle küsimuse võimalikku mõju töövõtu muudele aspektidele.</t>
  </si>
  <si>
    <t>Praktiseerija peab akumuleerima parandamata väärkajastamised, mis on töövõtu käigus kindlaks määratud, välja arvatud need, mis on selgelt triviaalsed.</t>
  </si>
  <si>
    <t>(c) hindama selle eksperdi töö asjakohasust tõendusmaterjalina.</t>
  </si>
  <si>
    <t>(c) kas siseauditi funktsioon kasutab süstemaatilist ja distsiplineeritud lähenemisviisi, sealhulgas kvaliteedikontrolli, ja</t>
  </si>
  <si>
    <t>Kui praktiseerija teeb kindlaks, et lisaks nõutavatele esitistele on vajalik veel vähemalt üks kirjalik esitis, mis toetaks muud tõendusmaterjali, mis on käsitletava küsimuse osas esitatud informatsiooni seisukohast asjakohane, peab praktiseerija taotlema kõnealuseid muid kirjalikke esitisi.</t>
  </si>
  <si>
    <t>ISAE(EE)3000-59</t>
  </si>
  <si>
    <t>Kirjalike esitiste kuupäev peab olema nii lähedal kindlustandva töövõtu aruande kuupäevale, kui see on teostatav, kuid mitte pärast selle aruande kuupäeva.</t>
  </si>
  <si>
    <t>(c) astuma asjakohaseid samme, sealhulgas määrama kindlaks võimaliku mõju järeldusele, mida sisaldab kindlustandva töövõtu aruanne.</t>
  </si>
  <si>
    <t>Kui käsitletava küsimuse osas esitatud informatsiooni sisaldavad dokumendid ja seda käsitlev kindlustandva töövõtu aruanne sisaldab muud informatsiooni, peab praktiseerija lugema seda muud informatsiooni, et tuvastada võimalikud olulised lahknevused, ja kui praktiseerija pärast kõnealuse muu informatsiooni lugemist:                                                                         (a) tuvastab olulise lahknevuse kõnealuse muu informatsiooni ja käsitletava küsimuse osas esitatud informatsiooni vahel või                             (b) saab teada selles muus informatsioonis sisalduvast olulisest fakti väärkajastamisest, mis ei ole seotud asjaoludega, mida kajastab käsitletava küsimuse osas esitatud informatsioon või kindlustandva töövõtu aruanne, peab praktiseerija arutama küsimust asjaomas(t)e osapool(t)ega ja astuma edasisi vajalikke samme.</t>
  </si>
  <si>
    <t>Praktiseerija järeldus peab olema selgelt eristatud informatsioonist või selgitustest, mis ei ole kavandatud mõjutama praktiseerija järeldust, sealhulgas asjaolu rõhutamine, muu asjaolu, tähelepanekud seoses töövõttude konkreetsete aspektidega, soovitused ja lisainformatsioon, mis on kaasatud kindlustandva töövõtu aruandesse. Kasutatud sõnastus peab selgelt väljendama, et asjaolu rõhutamise, muu asjaolu, tähelepanekute, soovituste või lisainformatsiooni eesmärk ei ole muuta praktiseerija järeldust.</t>
  </si>
  <si>
    <t xml:space="preserve">   (iv) eelnevas kahes punktis osutatud järeldus peab olema vastavalt töövõtu asjaoludele sobivas sõnastuses aluseks oleva käsitletava küsimuse ja rakendatavate kriteeriumide kohta ning väljendatud seoses järgmisega:</t>
  </si>
  <si>
    <t xml:space="preserve">   b. osa, mis sisaldab praktiseerija modifitseeritud järeldust.</t>
  </si>
  <si>
    <t xml:space="preserve">   b) läbiviidud protseduuride tulemused ja kogutud tõendusmaterjal ning</t>
  </si>
  <si>
    <t>Pärast lõpliku töövõtufaili kokkupanemise lõpuleviimist ei kustuta ega kõrvalda praktiseerija mis tahes laadi töövõtudokumentatsiooni enne säilitusperioodi lõppemist.</t>
  </si>
  <si>
    <t>Kui käesolevas ISAEs või olulises teemakohases ISAEs esitatud eesmärki ei ole võimalik saavutada, peab praktiseerija hindama, kas sellest tuleneb, et praktiseerija peab muutma oma järeldust või töövõtust taanduma. Asjakohases ISAEs esitatud eesmärgi saavutamise ebaõnnestumine on oluline asjaolu, mis tuleb dokumenteerida.</t>
  </si>
  <si>
    <t>Kui töövõtu partner saab informatsiooni, mille tõttu ettevõte oleks töövõtust keeldunud, kui see informatsioon oleks olnud varem kättesaadav, peab töövõtu partner edastama selle informatsiooni viivitamata ettevõttele, nii et ettevõte ja töövõtu partner saaksid astuda vajalikke samme.</t>
  </si>
  <si>
    <t xml:space="preserve">  (ii)  kriteeriumid, mida praktiseerija arvates tuleb kohaldada käsitletava küsimuse osas esitatud informatsiooni ette valmistades, on töövõtu asjaoludel sobivad, sealhulgas järgmiste tunnusjoontega: (relevantsus/asjassepuutuvus, täielikkus, usaldusväärsus, neutraalsus, arusaadavus)</t>
  </si>
  <si>
    <t xml:space="preserve">  (iii) väljavalitud töövõtudokumentatsiooni ülevaatus, mis puudutab töövõtu meeskonna tehtud märkimisväärseid otsustusi ja järeldusi, ja</t>
  </si>
  <si>
    <t>Arusaamise omandamisel aluseks oleva käsitletava küsimuse ja muude töövõtu asjaolude kohta vastavalt eelmisele lõigule peab praktiseerija omandama arusaamise käsitletava küsimuse osas esitatud, töövõtu suhtes olulise informatsiooni ettevalmistamise üle tehtavast sisekontrollist. Lisaks järelepärimistele töötajatele, kes vastutavad käsitletava küsimuse osas esitatud informatsiooni eest, hõlmab see töövõtu suhtes oluliste kontrollimehhanismide kavandamise hindamist ja selle kindlakstegemist, kas neid on rakendatud protseduure läbi viies.</t>
  </si>
  <si>
    <t>(b) kavandama ja viima läbi protseduurid, mis võimaldavad vastata hinnatud riskidele ja omandada põhjendatud kindlus praktiseerija järelduse toetuseks. Lisaks kõigile muudele protseduuridele seoses käsitletava küsimuse osas esitatud informatsiooniga, mis on asjakohased konkreetse töövõtu asjaoludel, peavad praktiseerija protseduurid hõlmama piisava asjakohase tõendusmaterjali kogumist asjakohaste käsitletava küsimuse kontrollimehhanismide tulemuslikkuse kohta, kui:</t>
  </si>
  <si>
    <t>Praktiseerija hinnang käsitletava küsimuse osas esitatud informatsiooni olulise väärkajastamise riskide kohta võib töövõtu käigus muutuda vastavalt kogutud täiendavale tõendusmaterjalile. Juhtudel kui praktiseerija omandab tõendusmaterjali, mis lahkneb tõendusmaterjalist, millel põhines praktiseerija algne hinnang olulise väärkajastamise riskide kohta, peab praktiseerija hinnangu üle vaatama ja planeeritud protseduure vastavalt muutma.</t>
  </si>
  <si>
    <t>(a) pealkiri, mis selgelt osutab, et aruanne on sõltumatu kindlustandva teenuse aruanne;</t>
  </si>
  <si>
    <t>(b) adressaat;</t>
  </si>
  <si>
    <t>(c) praktiseerija omandatud kindlusastme, käsitletava küsimuse osas esitatud informatsiooni ja, kui asjakohane, aluseks oleva käsitletava küsimuse identifitseerimine või kirjeldus. Kui praktiseerija järeldus sõnastatakse seoses asjaomas(t)e osapool(t)e avaldusega, peab see avaldus olema lisatud kindlustandva töövõtu aruandele, olema kindlustandva töövõtu aruandes taasesitatud või sisalduma selles viidatud allikas, mis on ettenähtud kasutajatele kättesaadav;</t>
  </si>
  <si>
    <t>(d) rakendatavate kriteeriumite identifitseerimine;</t>
  </si>
  <si>
    <t>(e) kui see on asjakohane, kirjeldus mis tahes oluliste olemuslike piirangute kohta, mis on seotud aluseks oleva käsitletava küsimuse mõõtmise ja hindamisega rakendatavate kriteeriumide alusel;</t>
  </si>
  <si>
    <t>(f) kui rakendatavad kriteeriumid on kavandatud kindlal otstarbel, avaldus, mis hoiatab lugejaid selle fakti eest ja ka selle eest, et käsitletava küsimuse osas esitatud informatsioon ei pruugi seetõttu sobida muul otstarbel;</t>
  </si>
  <si>
    <t>(g) avaldus, milles täpsustatakse vastutav osapool ja mõõtja või hindaja (kui erineb) ning kirjeldatakse nende ja praktiseerija kohustusi;</t>
  </si>
  <si>
    <t>(h) avaldus selle kohta, et töövõtt viidi läbi kooskõlas ISAEdega;</t>
  </si>
  <si>
    <t xml:space="preserve">(i) avaldus selle kohta, et praktiseerija kohaldab ISQC1 nõudeid; </t>
  </si>
  <si>
    <t xml:space="preserve">(j) avaldus selle kohta, et praktiseerija järgib sõltumatusenõuet ja muid IESBA koodeksi eetikanõudeid; </t>
  </si>
  <si>
    <t xml:space="preserve">   (ii) põhjendatud kindlust andva töövõtu puhul peab järelduse sõnastus olema positiivne;</t>
  </si>
  <si>
    <t xml:space="preserve">   (iii) piiratud kindlust andva töövõtu puhul peab järeldus olema sõnastatud vormis, millest selgub, kas läbiviidud protseduuride ja kogutud tõendusmaterjali põhjal on praktiseerija täheldanud asjaolusid, mis annavad talle alust uskuda, et käsitletava küsimuse osas esitatud informatsioon on oluliselt väärkajastatud;</t>
  </si>
  <si>
    <t xml:space="preserve">   (v) kui praktiseerija esitab modifitseeritud järelduse, peab kindlustandva töövõtu aruanne sisaldama:</t>
  </si>
  <si>
    <t>(l) praktiseerija järeldus:</t>
  </si>
  <si>
    <t xml:space="preserve">  (i) kus asjakohane, peaks kokkuvõte informeerima ettenähtud kasutajaid kontekstist, milles praktiseerija järeldust tuleb mõista;</t>
  </si>
  <si>
    <t xml:space="preserve">   (o) asukoht jurisdiktsioonis, kus praktiseerija praktiseerib.</t>
  </si>
  <si>
    <t xml:space="preserve">   (b) kui töövõtu tingimused nõuavad järelduse sõnastamist seoses asjaomas(t)e osapool(t)e avaldusega, avaldama märkuseta järelduse, kuid lisama kindlustandva töövõtu aruandesse teatud asjaolu rõhutava paragrahvi, mis viitab asjaomas(t)e osapool(t)e avaldusele, milles on kindlaks määratud ja nõuetekohaselt kirjeldatud, et käsitletava küsimuse osas esitatud informatsioon on oluliselt väärkajastatud.</t>
  </si>
  <si>
    <t>Praktiseerija peab kaaluma, kas töövõtu tingimuste kohaselt ja muudel töövõtu asjaoludel on talle teatavaks saanud mis tahes asjaolu, mis tuleb edastada vastutavale osapoolele, mõõtjale, hindajale, kaasavale osapoolele, isikutele, kelle ülesandeks on valitsemine, või teistele.</t>
  </si>
  <si>
    <t xml:space="preserve">   a. aluseks olev käsitletav küsimus ja rakendatavad kriteeriumid; </t>
  </si>
  <si>
    <t xml:space="preserve">   c. asjaomas(t)e osapool(t)e avaldus.</t>
  </si>
  <si>
    <t xml:space="preserve">   (m) praktiseerija allkiri;</t>
  </si>
  <si>
    <t xml:space="preserve">   (n) Kindlustandva töövõtu aruande kuupäev. Kindlustandva töövõtu aruanne peab olema dateeritud kuupäevaga, mis ei ole varasem kui kuupäev, mil praktiseerija on saanud tõendid, millel põhineb praktiseerija järeldus, sealhulgas tõendusmaterjal selle kohta, et tunnustatud volitustega isikud on kinnitanud, et nad on võtnud vastutuse käsitletava küsimuse osas esitatud informatsiooni eest;</t>
  </si>
  <si>
    <r>
      <rPr>
        <b/>
        <sz val="12"/>
        <color rgb="FF000000"/>
        <rFont val="Calibri"/>
        <family val="2"/>
        <charset val="186"/>
      </rPr>
      <t>Kindlustandva töövõtu puhul on praktiseerija eesmärgid:</t>
    </r>
    <r>
      <rPr>
        <sz val="12"/>
        <color rgb="FF000000"/>
        <rFont val="Calibri"/>
        <family val="2"/>
        <charset val="186"/>
      </rPr>
      <t xml:space="preserve">                                                                                                   (a) saada vastavalt vajadusele kas põhjendatud või piiratud kindlust selle kohta, kas käsitletava küsimuse osas esitatud informatsioon ei sisalda olulist väärkajastamist;                                                                                                     (b) esitada järeldus aluseks oleva käsitletava küsimuse mõõtmise või hindamise tulemuste kohta kirjalikus aruandes, milles esitatakse kas põhjendatud või piiratud kindlust andev järeldus ja kirjeldatakse järelduse tegemise alust;                                                                                                                                                                          (c) anda täiendavat infot, nagu on nõutud käesolevas ISAEs. Kõikidel juhtudel, mil vastavalt vajadusele kas põhjendatud või piiratud kindlust ei ole võimalik saada ja märkus(t)ega järeldus praktiseerija kindlustandva töövõtu aruandes on ettenähtud kasutajatele aruandemise eesmärgil selles olukorras ebapiisav, nõutakse käesolevas ISAEs praktiseerijalt järelduse avaldamisest loobumist või töövõtust taandumist, kui taandumine on kohaldatava seaduse või regulatsiooni alusel võimalik.</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</si>
</sst>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186"/>
      <scheme val="minor"/>
    </font>
    <font>
      <b/>
      <sz val="15"/>
      <color theme="3"/>
      <name val="Calibri"/>
      <family val="2"/>
      <charset val="186"/>
      <scheme val="minor"/>
    </font>
    <font>
      <b/>
      <sz val="13"/>
      <color theme="3"/>
      <name val="Calibri"/>
      <family val="2"/>
      <charset val="186"/>
      <scheme val="minor"/>
    </font>
    <font>
      <b/>
      <sz val="11"/>
      <color theme="1"/>
      <name val="Calibri"/>
      <family val="2"/>
      <charset val="186"/>
      <scheme val="minor"/>
    </font>
    <font>
      <b/>
      <sz val="11"/>
      <name val="Calibri"/>
      <family val="2"/>
      <charset val="186"/>
      <scheme val="minor"/>
    </font>
    <font>
      <sz val="11"/>
      <name val="Calibri"/>
      <family val="2"/>
      <charset val="186"/>
      <scheme val="minor"/>
    </font>
    <font>
      <sz val="11"/>
      <color theme="1"/>
      <name val="Calibri"/>
      <family val="2"/>
      <charset val="186"/>
      <scheme val="minor"/>
    </font>
    <font>
      <b/>
      <sz val="15"/>
      <color theme="3"/>
      <name val="Calibri"/>
      <family val="2"/>
      <charset val="186"/>
    </font>
    <font>
      <sz val="11"/>
      <color theme="1"/>
      <name val="Calibri"/>
      <family val="2"/>
      <charset val="186"/>
    </font>
    <font>
      <b/>
      <sz val="12"/>
      <name val="Calibri"/>
      <family val="2"/>
      <charset val="186"/>
    </font>
    <font>
      <sz val="12"/>
      <name val="Calibri"/>
      <family val="2"/>
      <charset val="186"/>
    </font>
    <font>
      <sz val="12"/>
      <color theme="1"/>
      <name val="Calibri"/>
      <family val="2"/>
      <charset val="186"/>
    </font>
    <font>
      <b/>
      <sz val="12"/>
      <color rgb="FF000000"/>
      <name val="Calibri"/>
      <family val="2"/>
      <charset val="186"/>
    </font>
    <font>
      <sz val="12"/>
      <color rgb="FF000000"/>
      <name val="Calibri"/>
      <family val="2"/>
      <charset val="186"/>
    </font>
    <font>
      <b/>
      <u/>
      <sz val="12"/>
      <name val="Calibri"/>
      <family val="2"/>
      <charset val="186"/>
    </font>
    <font>
      <sz val="9"/>
      <color indexed="81"/>
      <name val="Tahoma"/>
      <family val="2"/>
      <charset val="186"/>
    </font>
    <font>
      <b/>
      <sz val="11"/>
      <color theme="1"/>
      <name val="Calibri"/>
      <family val="2"/>
      <charset val="186"/>
    </font>
    <font>
      <sz val="8"/>
      <color rgb="FF000000"/>
      <name val="Tahoma"/>
      <family val="2"/>
      <charset val="186"/>
    </font>
    <font>
      <sz val="11"/>
      <color rgb="FFFF0000"/>
      <name val="Calibri"/>
      <family val="2"/>
      <charset val="186"/>
      <scheme val="minor"/>
    </font>
    <font>
      <b/>
      <sz val="12"/>
      <color theme="3"/>
      <name val="Calibri"/>
      <family val="2"/>
      <charset val="186"/>
    </font>
  </fonts>
  <fills count="4">
    <fill>
      <patternFill patternType="none"/>
    </fill>
    <fill>
      <patternFill patternType="gray125"/>
    </fill>
    <fill>
      <patternFill patternType="solid">
        <fgColor indexed="9"/>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64">
    <xf numFmtId="0" fontId="0" fillId="0" borderId="0" xfId="0"/>
    <xf numFmtId="0" fontId="3" fillId="0" borderId="0" xfId="0" applyFont="1" applyAlignment="1">
      <alignment horizontal="left" vertical="top"/>
    </xf>
    <xf numFmtId="16" fontId="3" fillId="0" borderId="0" xfId="0" applyNumberFormat="1" applyFont="1" applyAlignment="1">
      <alignment horizontal="left" vertical="top"/>
    </xf>
    <xf numFmtId="0" fontId="3" fillId="0" borderId="0" xfId="0" applyFont="1" applyAlignment="1">
      <alignment vertical="top"/>
    </xf>
    <xf numFmtId="0" fontId="8" fillId="0" borderId="0" xfId="0" applyFont="1"/>
    <xf numFmtId="0" fontId="9" fillId="0" borderId="0" xfId="2" applyFont="1" applyBorder="1" applyAlignment="1"/>
    <xf numFmtId="0" fontId="10" fillId="0" borderId="4" xfId="2" applyFont="1" applyBorder="1" applyAlignment="1">
      <alignment horizontal="left"/>
    </xf>
    <xf numFmtId="0" fontId="10" fillId="0" borderId="3" xfId="2" applyFont="1" applyBorder="1" applyAlignment="1"/>
    <xf numFmtId="0" fontId="11" fillId="0" borderId="0" xfId="0" applyFont="1"/>
    <xf numFmtId="0" fontId="13" fillId="0" borderId="0" xfId="0" applyFont="1"/>
    <xf numFmtId="0" fontId="14" fillId="2" borderId="0" xfId="0" applyFont="1" applyFill="1"/>
    <xf numFmtId="0" fontId="6" fillId="0" borderId="0" xfId="0" applyFont="1" applyAlignment="1">
      <alignment wrapText="1"/>
    </xf>
    <xf numFmtId="0" fontId="6" fillId="0" borderId="0" xfId="0" applyFont="1"/>
    <xf numFmtId="0" fontId="6" fillId="0" borderId="0" xfId="0" applyFont="1" applyAlignment="1">
      <alignment vertical="center"/>
    </xf>
    <xf numFmtId="0" fontId="6" fillId="0" borderId="0" xfId="0" applyFont="1" applyAlignment="1">
      <alignment horizontal="left" vertical="top"/>
    </xf>
    <xf numFmtId="0" fontId="6" fillId="0" borderId="0" xfId="0" applyFont="1" applyAlignment="1">
      <alignment vertical="top" wrapText="1"/>
    </xf>
    <xf numFmtId="0" fontId="6" fillId="0" borderId="0" xfId="0" applyFont="1" applyAlignment="1">
      <alignment vertical="top"/>
    </xf>
    <xf numFmtId="0" fontId="4"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7" xfId="0"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top"/>
    </xf>
    <xf numFmtId="0" fontId="3" fillId="0" borderId="5" xfId="0" applyFont="1" applyBorder="1" applyAlignment="1">
      <alignment horizontal="center" vertical="top"/>
    </xf>
    <xf numFmtId="0" fontId="3" fillId="0" borderId="0" xfId="0" applyFont="1" applyAlignment="1">
      <alignment horizontal="right"/>
    </xf>
    <xf numFmtId="0" fontId="6" fillId="0" borderId="0" xfId="0" applyFont="1" applyAlignment="1">
      <alignment horizontal="right"/>
    </xf>
    <xf numFmtId="0" fontId="4" fillId="0" borderId="8" xfId="2" applyFont="1" applyBorder="1" applyAlignment="1">
      <alignment horizontal="right" vertical="top"/>
    </xf>
    <xf numFmtId="0" fontId="3" fillId="0" borderId="9" xfId="0" applyFont="1" applyBorder="1" applyAlignment="1">
      <alignment horizontal="right" vertical="top"/>
    </xf>
    <xf numFmtId="0" fontId="6" fillId="0" borderId="0" xfId="0" applyFont="1" applyAlignment="1">
      <alignment horizontal="right" vertical="top"/>
    </xf>
    <xf numFmtId="0" fontId="3" fillId="0" borderId="0" xfId="0" applyFont="1" applyAlignment="1">
      <alignment horizontal="right" vertical="top"/>
    </xf>
    <xf numFmtId="0" fontId="0" fillId="3" borderId="0" xfId="0" applyFont="1" applyFill="1" applyAlignment="1">
      <alignment horizontal="center" vertical="center"/>
    </xf>
    <xf numFmtId="0" fontId="0" fillId="0" borderId="7" xfId="0" applyBorder="1"/>
    <xf numFmtId="0" fontId="0" fillId="0" borderId="3" xfId="0" applyBorder="1" applyAlignment="1">
      <alignment vertical="top"/>
    </xf>
    <xf numFmtId="0" fontId="0" fillId="0" borderId="3"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0" xfId="0" applyAlignment="1">
      <alignment horizontal="right" vertical="top"/>
    </xf>
    <xf numFmtId="0" fontId="0" fillId="0" borderId="0" xfId="0" applyAlignment="1">
      <alignment horizontal="left"/>
    </xf>
    <xf numFmtId="0" fontId="0" fillId="0" borderId="10" xfId="0" applyBorder="1" applyAlignment="1">
      <alignment horizontal="left"/>
    </xf>
    <xf numFmtId="0" fontId="0" fillId="3" borderId="0" xfId="0" applyFill="1" applyAlignment="1">
      <alignment horizontal="center"/>
    </xf>
    <xf numFmtId="0" fontId="0" fillId="3" borderId="0" xfId="0" applyFill="1" applyAlignment="1">
      <alignment horizontal="center" vertical="center"/>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horizontal="center" vertical="center"/>
    </xf>
    <xf numFmtId="0" fontId="0" fillId="0" borderId="0" xfId="0" applyFill="1" applyAlignment="1">
      <alignment horizontal="center" vertical="center"/>
    </xf>
    <xf numFmtId="0" fontId="18" fillId="0" borderId="0" xfId="0" applyFont="1"/>
    <xf numFmtId="0" fontId="18" fillId="0" borderId="0" xfId="0" applyFont="1" applyAlignment="1">
      <alignment vertical="top"/>
    </xf>
    <xf numFmtId="0" fontId="18" fillId="0" borderId="0" xfId="0" applyFont="1" applyAlignment="1">
      <alignment vertical="center"/>
    </xf>
    <xf numFmtId="0" fontId="0" fillId="3" borderId="0" xfId="0" applyFill="1" applyAlignment="1">
      <alignment horizontal="left" vertical="center"/>
    </xf>
    <xf numFmtId="0" fontId="0" fillId="3" borderId="0" xfId="0" applyFont="1" applyFill="1" applyAlignment="1">
      <alignment horizontal="left" vertical="center"/>
    </xf>
    <xf numFmtId="0" fontId="0" fillId="0" borderId="0" xfId="0" applyFont="1" applyFill="1" applyAlignment="1">
      <alignment horizontal="left" vertical="center"/>
    </xf>
    <xf numFmtId="0" fontId="6" fillId="0" borderId="0" xfId="0" applyFont="1" applyAlignment="1">
      <alignment horizontal="left"/>
    </xf>
    <xf numFmtId="0" fontId="7" fillId="0" borderId="0" xfId="1" applyFont="1" applyBorder="1" applyAlignment="1">
      <alignment horizontal="center" vertical="top"/>
    </xf>
    <xf numFmtId="0" fontId="19" fillId="0" borderId="0" xfId="1" applyFont="1" applyBorder="1" applyAlignment="1">
      <alignment horizontal="center" vertical="top"/>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1" fillId="0" borderId="1" xfId="1" applyAlignment="1">
      <alignment horizontal="center" vertical="top"/>
    </xf>
    <xf numFmtId="0" fontId="3" fillId="0" borderId="0" xfId="0" applyFont="1" applyAlignment="1">
      <alignment horizontal="left" vertical="top" wrapText="1"/>
    </xf>
    <xf numFmtId="0" fontId="3" fillId="0" borderId="0" xfId="0" applyFont="1" applyAlignment="1">
      <alignment horizontal="left" vertical="top"/>
    </xf>
    <xf numFmtId="0" fontId="16" fillId="0" borderId="0" xfId="0" applyFont="1" applyAlignment="1">
      <alignment horizontal="right"/>
    </xf>
    <xf numFmtId="0" fontId="0" fillId="3" borderId="0" xfId="0" applyFill="1" applyAlignment="1">
      <alignment horizontal="center"/>
    </xf>
    <xf numFmtId="0" fontId="13" fillId="0" borderId="0" xfId="0" applyFont="1" applyFill="1" applyAlignment="1">
      <alignment vertical="top" wrapText="1"/>
    </xf>
  </cellXfs>
  <cellStyles count="3">
    <cellStyle name="Heading 1" xfId="1" builtinId="16"/>
    <cellStyle name="Heading 2" xfId="2" builtinId="17"/>
    <cellStyle name="Normal" xfId="0" builtinId="0"/>
  </cellStyles>
  <dxfs count="14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31</xdr:row>
          <xdr:rowOff>85725</xdr:rowOff>
        </xdr:from>
        <xdr:to>
          <xdr:col>1</xdr:col>
          <xdr:colOff>4629150</xdr:colOff>
          <xdr:row>34</xdr:row>
          <xdr:rowOff>171450</xdr:rowOff>
        </xdr:to>
        <xdr:sp macro="" textlink="">
          <xdr:nvSpPr>
            <xdr:cNvPr id="2049" name="Rühmaboks 1" descr="Nõue on3:" hidden="1">
              <a:extLst>
                <a:ext uri="{63B3BB69-23CF-44E3-9099-C40C66FF867C}">
                  <a14:compatExt spid="_x0000_s2049"/>
                </a:ext>
                <a:ext uri="{FF2B5EF4-FFF2-40B4-BE49-F238E27FC236}">
                  <a16:creationId xmlns:a16="http://schemas.microsoft.com/office/drawing/2014/main" xmlns=""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t-EE" sz="800" b="0" i="0" u="none" strike="noStrike" baseline="0">
                  <a:solidFill>
                    <a:srgbClr val="000000"/>
                  </a:solidFill>
                  <a:latin typeface="Tahoma"/>
                  <a:ea typeface="Tahoma"/>
                  <a:cs typeface="Tahoma"/>
                </a:rPr>
                <a:t>Käesolevad kontroll-lehed on täidetud minu juuresolekul ja olen tutvunud töörühma hinnangute ja argumentidega: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31</xdr:row>
          <xdr:rowOff>152400</xdr:rowOff>
        </xdr:from>
        <xdr:to>
          <xdr:col>1</xdr:col>
          <xdr:colOff>571500</xdr:colOff>
          <xdr:row>33</xdr:row>
          <xdr:rowOff>19050</xdr:rowOff>
        </xdr:to>
        <xdr:sp macro="" textlink="">
          <xdr:nvSpPr>
            <xdr:cNvPr id="2050" name="Suvandinupp 2" hidden="1">
              <a:extLst>
                <a:ext uri="{63B3BB69-23CF-44E3-9099-C40C66FF867C}">
                  <a14:compatExt spid="_x0000_s2050"/>
                </a:ext>
                <a:ext uri="{FF2B5EF4-FFF2-40B4-BE49-F238E27FC236}">
                  <a16:creationId xmlns:a16="http://schemas.microsoft.com/office/drawing/2014/main" xmlns=""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nõustun töörühma hinnangute ja argumentidega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32</xdr:row>
          <xdr:rowOff>190500</xdr:rowOff>
        </xdr:from>
        <xdr:to>
          <xdr:col>1</xdr:col>
          <xdr:colOff>2390775</xdr:colOff>
          <xdr:row>34</xdr:row>
          <xdr:rowOff>47625</xdr:rowOff>
        </xdr:to>
        <xdr:sp macro="" textlink="">
          <xdr:nvSpPr>
            <xdr:cNvPr id="2051" name="Suvandinupp 3"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t-EE" sz="800" b="0" i="0" u="none" strike="noStrike" baseline="0">
                  <a:solidFill>
                    <a:srgbClr val="000000"/>
                  </a:solidFill>
                  <a:latin typeface="Tahoma"/>
                  <a:ea typeface="Tahoma"/>
                  <a:cs typeface="Tahoma"/>
                </a:rPr>
                <a:t>ei nõustu töörühma hinnangute või argumentidega, esitan eraldi oma kirjaliku eriarvamuse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9"/>
  <sheetViews>
    <sheetView tabSelected="1" workbookViewId="0">
      <selection activeCell="D24" sqref="D24"/>
    </sheetView>
  </sheetViews>
  <sheetFormatPr defaultRowHeight="15" x14ac:dyDescent="0.25"/>
  <cols>
    <col min="1" max="1" width="34.7109375" style="4" customWidth="1"/>
    <col min="2" max="2" width="71.85546875" style="4" customWidth="1"/>
    <col min="3" max="16384" width="9.140625" style="4"/>
  </cols>
  <sheetData>
    <row r="1" spans="1:2" ht="19.5" x14ac:dyDescent="0.25">
      <c r="A1" s="54" t="s">
        <v>245</v>
      </c>
      <c r="B1" s="54"/>
    </row>
    <row r="2" spans="1:2" ht="15.75" x14ac:dyDescent="0.25">
      <c r="A2" s="55" t="s">
        <v>246</v>
      </c>
      <c r="B2" s="55"/>
    </row>
    <row r="4" spans="1:2" ht="15.75" x14ac:dyDescent="0.25">
      <c r="A4" s="5" t="s">
        <v>33</v>
      </c>
    </row>
    <row r="5" spans="1:2" ht="15.75" x14ac:dyDescent="0.25">
      <c r="A5" s="6" t="s">
        <v>34</v>
      </c>
      <c r="B5" s="7"/>
    </row>
    <row r="6" spans="1:2" ht="15.75" x14ac:dyDescent="0.25">
      <c r="A6" s="6" t="s">
        <v>35</v>
      </c>
      <c r="B6" s="7"/>
    </row>
    <row r="7" spans="1:2" ht="15.75" x14ac:dyDescent="0.25">
      <c r="A7" s="6" t="s">
        <v>36</v>
      </c>
      <c r="B7" s="7"/>
    </row>
    <row r="9" spans="1:2" ht="15.75" x14ac:dyDescent="0.25">
      <c r="A9" s="5" t="s">
        <v>37</v>
      </c>
      <c r="B9" s="8"/>
    </row>
    <row r="10" spans="1:2" ht="15.75" x14ac:dyDescent="0.25">
      <c r="A10" s="6" t="s">
        <v>38</v>
      </c>
      <c r="B10" s="7"/>
    </row>
    <row r="11" spans="1:2" ht="15.75" x14ac:dyDescent="0.25">
      <c r="A11" s="6" t="s">
        <v>39</v>
      </c>
      <c r="B11" s="7"/>
    </row>
    <row r="12" spans="1:2" ht="15.75" x14ac:dyDescent="0.25">
      <c r="A12" s="6" t="s">
        <v>40</v>
      </c>
      <c r="B12" s="7"/>
    </row>
    <row r="13" spans="1:2" ht="15.75" x14ac:dyDescent="0.25">
      <c r="A13" s="6" t="s">
        <v>25</v>
      </c>
      <c r="B13" s="7"/>
    </row>
    <row r="14" spans="1:2" ht="15.75" x14ac:dyDescent="0.25">
      <c r="A14" s="6" t="s">
        <v>26</v>
      </c>
      <c r="B14" s="7"/>
    </row>
    <row r="15" spans="1:2" ht="15.75" x14ac:dyDescent="0.25">
      <c r="A15" s="6" t="s">
        <v>27</v>
      </c>
      <c r="B15" s="7"/>
    </row>
    <row r="16" spans="1:2" ht="15.75" x14ac:dyDescent="0.25">
      <c r="A16" s="6" t="s">
        <v>28</v>
      </c>
      <c r="B16" s="7"/>
    </row>
    <row r="17" spans="1:2" ht="15.75" x14ac:dyDescent="0.25">
      <c r="A17" s="6" t="s">
        <v>29</v>
      </c>
      <c r="B17" s="7"/>
    </row>
    <row r="18" spans="1:2" ht="15.75" x14ac:dyDescent="0.25">
      <c r="A18" s="6" t="s">
        <v>30</v>
      </c>
      <c r="B18" s="7"/>
    </row>
    <row r="19" spans="1:2" ht="15.75" x14ac:dyDescent="0.25">
      <c r="A19" s="6" t="s">
        <v>31</v>
      </c>
      <c r="B19" s="7"/>
    </row>
    <row r="20" spans="1:2" ht="15.75" x14ac:dyDescent="0.25">
      <c r="A20" s="6" t="s">
        <v>41</v>
      </c>
      <c r="B20" s="7"/>
    </row>
    <row r="21" spans="1:2" ht="15.75" x14ac:dyDescent="0.25">
      <c r="A21" s="6" t="s">
        <v>59</v>
      </c>
      <c r="B21" s="7"/>
    </row>
    <row r="22" spans="1:2" ht="15.75" x14ac:dyDescent="0.25">
      <c r="A22" s="6" t="s">
        <v>60</v>
      </c>
      <c r="B22" s="7"/>
    </row>
    <row r="23" spans="1:2" ht="15.75" x14ac:dyDescent="0.25">
      <c r="A23" s="8"/>
      <c r="B23" s="8"/>
    </row>
    <row r="24" spans="1:2" ht="145.5" customHeight="1" x14ac:dyDescent="0.25">
      <c r="A24" s="63" t="s">
        <v>306</v>
      </c>
      <c r="B24" s="63"/>
    </row>
    <row r="25" spans="1:2" ht="15.75" x14ac:dyDescent="0.25">
      <c r="A25" s="9"/>
      <c r="B25" s="8"/>
    </row>
    <row r="26" spans="1:2" ht="15.75" x14ac:dyDescent="0.25">
      <c r="A26" s="8"/>
      <c r="B26" s="8"/>
    </row>
    <row r="27" spans="1:2" ht="15.75" x14ac:dyDescent="0.25">
      <c r="A27" s="8" t="s">
        <v>42</v>
      </c>
      <c r="B27" s="8"/>
    </row>
    <row r="28" spans="1:2" ht="15.75" x14ac:dyDescent="0.25">
      <c r="A28" s="8" t="s">
        <v>43</v>
      </c>
      <c r="B28" s="8"/>
    </row>
    <row r="29" spans="1:2" ht="15.75" x14ac:dyDescent="0.25">
      <c r="A29" s="8"/>
      <c r="B29" s="8"/>
    </row>
    <row r="30" spans="1:2" ht="15.75" x14ac:dyDescent="0.25">
      <c r="A30" s="10" t="s">
        <v>32</v>
      </c>
      <c r="B30" s="8"/>
    </row>
    <row r="31" spans="1:2" ht="15.75" x14ac:dyDescent="0.25">
      <c r="A31" s="8" t="s">
        <v>44</v>
      </c>
      <c r="B31" s="8"/>
    </row>
    <row r="32" spans="1:2" ht="15.75" x14ac:dyDescent="0.25">
      <c r="B32" s="8"/>
    </row>
    <row r="33" spans="1:2" ht="15.75" customHeight="1" x14ac:dyDescent="0.25"/>
    <row r="34" spans="1:2" ht="15.75" x14ac:dyDescent="0.25">
      <c r="A34" s="8"/>
      <c r="B34" s="8"/>
    </row>
    <row r="35" spans="1:2" ht="15.75" x14ac:dyDescent="0.25">
      <c r="B35" s="8"/>
    </row>
    <row r="38" spans="1:2" ht="15.75" x14ac:dyDescent="0.25">
      <c r="A38" s="8" t="s">
        <v>45</v>
      </c>
    </row>
    <row r="39" spans="1:2" ht="15.75" x14ac:dyDescent="0.25">
      <c r="A39" s="8" t="s">
        <v>43</v>
      </c>
    </row>
  </sheetData>
  <mergeCells count="3">
    <mergeCell ref="A1:B1"/>
    <mergeCell ref="A24:B24"/>
    <mergeCell ref="A2:B2"/>
  </mergeCells>
  <conditionalFormatting sqref="A1">
    <cfRule type="expression" dxfId="148" priority="2">
      <formula>A1048551=A1</formula>
    </cfRule>
  </conditionalFormatting>
  <conditionalFormatting sqref="A2">
    <cfRule type="expression" dxfId="147" priority="1">
      <formula>A1048552=A2</formula>
    </cfRule>
  </conditionalFormatting>
  <printOptions horizontalCentered="1"/>
  <pageMargins left="0.59055118110236227" right="0.39370078740157483" top="0.59055118110236227" bottom="0.39370078740157483" header="0.19685039370078741" footer="0.19685039370078741"/>
  <pageSetup paperSize="9" scale="87" orientation="portrait" r:id="rId1"/>
  <headerFooter>
    <oddHeader>&amp;L&amp;F&amp;R&amp;A</oddHeader>
    <oddFooter>&amp;R&amp;P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Rühmaboks 1">
              <controlPr defaultSize="0" autoFill="0" autoPict="0" altText="Nõue on3:">
                <anchor moveWithCells="1">
                  <from>
                    <xdr:col>0</xdr:col>
                    <xdr:colOff>104775</xdr:colOff>
                    <xdr:row>31</xdr:row>
                    <xdr:rowOff>85725</xdr:rowOff>
                  </from>
                  <to>
                    <xdr:col>1</xdr:col>
                    <xdr:colOff>4629150</xdr:colOff>
                    <xdr:row>34</xdr:row>
                    <xdr:rowOff>171450</xdr:rowOff>
                  </to>
                </anchor>
              </controlPr>
            </control>
          </mc:Choice>
        </mc:AlternateContent>
        <mc:AlternateContent xmlns:mc="http://schemas.openxmlformats.org/markup-compatibility/2006">
          <mc:Choice Requires="x14">
            <control shapeId="2050" r:id="rId5" name="Suvandinupp 2">
              <controlPr defaultSize="0" autoFill="0" autoLine="0" autoPict="0">
                <anchor moveWithCells="1">
                  <from>
                    <xdr:col>0</xdr:col>
                    <xdr:colOff>323850</xdr:colOff>
                    <xdr:row>31</xdr:row>
                    <xdr:rowOff>152400</xdr:rowOff>
                  </from>
                  <to>
                    <xdr:col>1</xdr:col>
                    <xdr:colOff>571500</xdr:colOff>
                    <xdr:row>33</xdr:row>
                    <xdr:rowOff>19050</xdr:rowOff>
                  </to>
                </anchor>
              </controlPr>
            </control>
          </mc:Choice>
        </mc:AlternateContent>
        <mc:AlternateContent xmlns:mc="http://schemas.openxmlformats.org/markup-compatibility/2006">
          <mc:Choice Requires="x14">
            <control shapeId="2051" r:id="rId6" name="Suvandinupp 3">
              <controlPr defaultSize="0" autoFill="0" autoLine="0" autoPict="0">
                <anchor moveWithCells="1">
                  <from>
                    <xdr:col>0</xdr:col>
                    <xdr:colOff>323850</xdr:colOff>
                    <xdr:row>32</xdr:row>
                    <xdr:rowOff>190500</xdr:rowOff>
                  </from>
                  <to>
                    <xdr:col>1</xdr:col>
                    <xdr:colOff>2390775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7"/>
  <sheetViews>
    <sheetView zoomScale="80" zoomScaleNormal="80" workbookViewId="0">
      <pane xSplit="3" ySplit="4" topLeftCell="D5" activePane="bottomRight" state="frozen"/>
      <selection pane="topRight" activeCell="D1" sqref="D1"/>
      <selection pane="bottomLeft" activeCell="A5" sqref="A5"/>
      <selection pane="bottomRight" activeCell="I177" sqref="I177"/>
    </sheetView>
  </sheetViews>
  <sheetFormatPr defaultRowHeight="15" x14ac:dyDescent="0.25"/>
  <cols>
    <col min="1" max="1" width="5.28515625" style="26" customWidth="1"/>
    <col min="2" max="2" width="17.5703125" style="14" customWidth="1"/>
    <col min="3" max="3" width="40.7109375" style="11" customWidth="1"/>
    <col min="4" max="7" width="7.7109375" style="12" customWidth="1"/>
    <col min="8" max="9" width="35.7109375" style="12" customWidth="1"/>
    <col min="10" max="10" width="28.140625" style="47" customWidth="1"/>
    <col min="11" max="16384" width="9.140625" style="12"/>
  </cols>
  <sheetData>
    <row r="1" spans="1:10" ht="20.25" thickBot="1" x14ac:dyDescent="0.3">
      <c r="A1" s="58" t="s">
        <v>24</v>
      </c>
      <c r="B1" s="58"/>
      <c r="C1" s="58"/>
      <c r="D1" s="58"/>
      <c r="E1" s="58"/>
      <c r="F1" s="58"/>
      <c r="G1" s="58"/>
      <c r="H1" s="58"/>
      <c r="I1" s="58"/>
    </row>
    <row r="2" spans="1:10" ht="15.75" thickTop="1" x14ac:dyDescent="0.25">
      <c r="B2" s="12"/>
      <c r="C2" s="12"/>
      <c r="I2" s="25" t="str">
        <f>"Kvaliteedikontrolli number "&amp;'Kontroll-leht 1'!B5</f>
        <v xml:space="preserve">Kvaliteedikontrolli number </v>
      </c>
    </row>
    <row r="3" spans="1:10" ht="19.5" customHeight="1" x14ac:dyDescent="0.25">
      <c r="A3" s="27" t="s">
        <v>46</v>
      </c>
      <c r="B3" s="24" t="s">
        <v>0</v>
      </c>
      <c r="C3" s="17" t="s">
        <v>1</v>
      </c>
      <c r="D3" s="56" t="s">
        <v>47</v>
      </c>
      <c r="E3" s="56"/>
      <c r="F3" s="56"/>
      <c r="G3" s="56"/>
      <c r="H3" s="56"/>
      <c r="I3" s="57"/>
    </row>
    <row r="4" spans="1:10" s="13" customFormat="1" ht="60" customHeight="1" x14ac:dyDescent="0.25">
      <c r="A4" s="28"/>
      <c r="B4" s="23"/>
      <c r="C4" s="18"/>
      <c r="D4" s="19" t="s">
        <v>48</v>
      </c>
      <c r="E4" s="20" t="s">
        <v>49</v>
      </c>
      <c r="F4" s="20" t="s">
        <v>50</v>
      </c>
      <c r="G4" s="20" t="s">
        <v>51</v>
      </c>
      <c r="H4" s="21" t="s">
        <v>52</v>
      </c>
      <c r="I4" s="22" t="s">
        <v>53</v>
      </c>
      <c r="J4" s="49"/>
    </row>
    <row r="5" spans="1:10" x14ac:dyDescent="0.25">
      <c r="A5" s="29"/>
      <c r="B5" s="2" t="s">
        <v>247</v>
      </c>
    </row>
    <row r="6" spans="1:10" ht="120.75" customHeight="1" x14ac:dyDescent="0.25">
      <c r="A6" s="29">
        <v>1</v>
      </c>
      <c r="B6" s="41" t="s">
        <v>61</v>
      </c>
      <c r="C6" s="42" t="s">
        <v>254</v>
      </c>
      <c r="D6" s="40"/>
      <c r="E6" s="40"/>
      <c r="F6" s="40"/>
      <c r="G6" s="40"/>
      <c r="H6" s="50"/>
      <c r="J6" s="48" t="str">
        <f>IF(COUNTIF(D6:G6,"X")&lt;&gt;1,"Palun kontrolli hinnanguid","")</f>
        <v>Palun kontrolli hinnanguid</v>
      </c>
    </row>
    <row r="7" spans="1:10" ht="95.25" customHeight="1" x14ac:dyDescent="0.25">
      <c r="A7" s="29">
        <f>A6+1</f>
        <v>2</v>
      </c>
      <c r="B7" s="41" t="s">
        <v>7</v>
      </c>
      <c r="C7" s="42" t="s">
        <v>62</v>
      </c>
      <c r="D7" s="40"/>
      <c r="E7" s="40"/>
      <c r="F7" s="40"/>
      <c r="G7" s="40"/>
      <c r="H7" s="50"/>
      <c r="J7" s="48" t="str">
        <f>IF(COUNTIF(D7:G7,"X")&lt;&gt;1,"Palun kontrolli hinnanguid","")</f>
        <v>Palun kontrolli hinnanguid</v>
      </c>
    </row>
    <row r="8" spans="1:10" s="16" customFormat="1" ht="151.5" customHeight="1" x14ac:dyDescent="0.25">
      <c r="A8" s="29">
        <f t="shared" ref="A8:A56" si="0">A7+1</f>
        <v>3</v>
      </c>
      <c r="B8" s="41" t="s">
        <v>8</v>
      </c>
      <c r="C8" s="42" t="s">
        <v>277</v>
      </c>
      <c r="D8" s="40"/>
      <c r="E8" s="31"/>
      <c r="F8" s="31"/>
      <c r="G8" s="40"/>
      <c r="H8" s="51"/>
      <c r="J8" s="48" t="str">
        <f>IF(COUNTIF(D8:G8,"X")&lt;&gt;1,"Palun kontrolli hinnanguid","")</f>
        <v>Palun kontrolli hinnanguid</v>
      </c>
    </row>
    <row r="9" spans="1:10" s="16" customFormat="1" x14ac:dyDescent="0.25">
      <c r="A9" s="29"/>
      <c r="B9" s="1" t="s">
        <v>2</v>
      </c>
      <c r="C9" s="15"/>
      <c r="H9" s="14"/>
      <c r="J9" s="48"/>
    </row>
    <row r="10" spans="1:10" s="16" customFormat="1" ht="108" customHeight="1" x14ac:dyDescent="0.25">
      <c r="A10" s="29">
        <f>A8+1</f>
        <v>4</v>
      </c>
      <c r="B10" s="41" t="s">
        <v>63</v>
      </c>
      <c r="C10" s="15" t="s">
        <v>3</v>
      </c>
      <c r="D10" s="31"/>
      <c r="E10" s="40"/>
      <c r="F10" s="31"/>
      <c r="G10" s="31"/>
      <c r="H10" s="51"/>
      <c r="J10" s="48" t="str">
        <f>IF(COUNTIF(D10:G10,"X")&lt;&gt;1,"Palun kontrolli hinnanguid","")</f>
        <v>Palun kontrolli hinnanguid</v>
      </c>
    </row>
    <row r="11" spans="1:10" s="16" customFormat="1" x14ac:dyDescent="0.25">
      <c r="A11" s="29"/>
      <c r="B11" s="1" t="s">
        <v>5</v>
      </c>
      <c r="C11" s="15"/>
      <c r="H11" s="14"/>
      <c r="J11" s="48"/>
    </row>
    <row r="12" spans="1:10" s="16" customFormat="1" ht="108" customHeight="1" x14ac:dyDescent="0.25">
      <c r="A12" s="29">
        <f>A10+1</f>
        <v>5</v>
      </c>
      <c r="B12" s="41" t="s">
        <v>64</v>
      </c>
      <c r="C12" s="42" t="s">
        <v>65</v>
      </c>
      <c r="D12" s="31"/>
      <c r="E12" s="31"/>
      <c r="F12" s="31"/>
      <c r="G12" s="40"/>
      <c r="H12" s="51"/>
      <c r="J12" s="48" t="str">
        <f t="shared" ref="J12:J19" si="1">IF(COUNTIF(D12:G12,"X")&lt;&gt;1,"Palun kontrolli hinnanguid","")</f>
        <v>Palun kontrolli hinnanguid</v>
      </c>
    </row>
    <row r="13" spans="1:10" s="16" customFormat="1" ht="45.75" customHeight="1" x14ac:dyDescent="0.25">
      <c r="A13" s="29">
        <f t="shared" si="0"/>
        <v>6</v>
      </c>
      <c r="B13" s="41" t="s">
        <v>9</v>
      </c>
      <c r="C13" s="42" t="s">
        <v>66</v>
      </c>
      <c r="D13" s="31"/>
      <c r="E13" s="31"/>
      <c r="F13" s="40"/>
      <c r="G13" s="31"/>
      <c r="H13" s="51"/>
      <c r="J13" s="48" t="str">
        <f t="shared" si="1"/>
        <v>Palun kontrolli hinnanguid</v>
      </c>
    </row>
    <row r="14" spans="1:10" s="16" customFormat="1" ht="45" x14ac:dyDescent="0.25">
      <c r="A14" s="29">
        <f t="shared" si="0"/>
        <v>7</v>
      </c>
      <c r="B14" s="41" t="s">
        <v>9</v>
      </c>
      <c r="C14" s="42" t="s">
        <v>67</v>
      </c>
      <c r="D14" s="31"/>
      <c r="E14" s="31"/>
      <c r="F14" s="40"/>
      <c r="G14" s="31"/>
      <c r="H14" s="51"/>
      <c r="J14" s="48" t="str">
        <f t="shared" si="1"/>
        <v>Palun kontrolli hinnanguid</v>
      </c>
    </row>
    <row r="15" spans="1:10" s="16" customFormat="1" ht="60.75" customHeight="1" x14ac:dyDescent="0.25">
      <c r="A15" s="29">
        <f t="shared" si="0"/>
        <v>8</v>
      </c>
      <c r="B15" s="41" t="s">
        <v>9</v>
      </c>
      <c r="C15" s="42" t="s">
        <v>68</v>
      </c>
      <c r="D15" s="31"/>
      <c r="E15" s="31"/>
      <c r="F15" s="40"/>
      <c r="G15" s="31"/>
      <c r="H15" s="51"/>
      <c r="J15" s="48" t="str">
        <f t="shared" si="1"/>
        <v>Palun kontrolli hinnanguid</v>
      </c>
    </row>
    <row r="16" spans="1:10" s="16" customFormat="1" ht="18" customHeight="1" x14ac:dyDescent="0.25">
      <c r="A16" s="29">
        <f t="shared" si="0"/>
        <v>9</v>
      </c>
      <c r="B16" s="41" t="s">
        <v>9</v>
      </c>
      <c r="C16" s="42" t="s">
        <v>69</v>
      </c>
      <c r="D16" s="31"/>
      <c r="E16" s="31"/>
      <c r="F16" s="40"/>
      <c r="G16" s="31"/>
      <c r="H16" s="51"/>
      <c r="J16" s="48" t="str">
        <f t="shared" si="1"/>
        <v>Palun kontrolli hinnanguid</v>
      </c>
    </row>
    <row r="17" spans="1:10" s="16" customFormat="1" ht="30" x14ac:dyDescent="0.25">
      <c r="A17" s="29">
        <f t="shared" si="0"/>
        <v>10</v>
      </c>
      <c r="B17" s="41" t="s">
        <v>9</v>
      </c>
      <c r="C17" s="42" t="s">
        <v>70</v>
      </c>
      <c r="D17" s="31"/>
      <c r="E17" s="31"/>
      <c r="F17" s="40"/>
      <c r="G17" s="31"/>
      <c r="H17" s="51"/>
      <c r="J17" s="48" t="str">
        <f t="shared" si="1"/>
        <v>Palun kontrolli hinnanguid</v>
      </c>
    </row>
    <row r="18" spans="1:10" s="16" customFormat="1" ht="63" customHeight="1" x14ac:dyDescent="0.25">
      <c r="A18" s="29">
        <f t="shared" si="0"/>
        <v>11</v>
      </c>
      <c r="B18" s="41" t="s">
        <v>9</v>
      </c>
      <c r="C18" s="42" t="s">
        <v>71</v>
      </c>
      <c r="D18" s="31"/>
      <c r="E18" s="31"/>
      <c r="F18" s="40"/>
      <c r="G18" s="31"/>
      <c r="H18" s="51"/>
      <c r="J18" s="48" t="str">
        <f t="shared" si="1"/>
        <v>Palun kontrolli hinnanguid</v>
      </c>
    </row>
    <row r="19" spans="1:10" s="16" customFormat="1" ht="120" customHeight="1" x14ac:dyDescent="0.25">
      <c r="A19" s="29">
        <f t="shared" si="0"/>
        <v>12</v>
      </c>
      <c r="B19" s="41" t="s">
        <v>72</v>
      </c>
      <c r="C19" s="42" t="s">
        <v>278</v>
      </c>
      <c r="D19" s="31"/>
      <c r="E19" s="40"/>
      <c r="F19" s="31"/>
      <c r="G19" s="31"/>
      <c r="H19" s="51"/>
      <c r="J19" s="48" t="str">
        <f t="shared" si="1"/>
        <v>Palun kontrolli hinnanguid</v>
      </c>
    </row>
    <row r="20" spans="1:10" s="16" customFormat="1" ht="90" x14ac:dyDescent="0.25">
      <c r="A20" s="29">
        <f>A19+1</f>
        <v>13</v>
      </c>
      <c r="B20" s="41" t="s">
        <v>10</v>
      </c>
      <c r="C20" s="42" t="s">
        <v>75</v>
      </c>
      <c r="D20" s="31"/>
      <c r="E20" s="31"/>
      <c r="F20" s="40"/>
      <c r="G20" s="31"/>
      <c r="H20" s="51"/>
      <c r="J20" s="48" t="str">
        <f t="shared" ref="J20:J29" si="2">IF(COUNTIF(D20:G20,"X")&lt;&gt;1,"Palun kontrolli hinnanguid","")</f>
        <v>Palun kontrolli hinnanguid</v>
      </c>
    </row>
    <row r="21" spans="1:10" s="16" customFormat="1" ht="30" x14ac:dyDescent="0.25">
      <c r="A21" s="29">
        <f t="shared" si="0"/>
        <v>14</v>
      </c>
      <c r="B21" s="41" t="s">
        <v>10</v>
      </c>
      <c r="C21" s="42" t="s">
        <v>76</v>
      </c>
      <c r="D21" s="31"/>
      <c r="E21" s="31"/>
      <c r="F21" s="40"/>
      <c r="G21" s="31"/>
      <c r="H21" s="51"/>
      <c r="J21" s="48" t="str">
        <f t="shared" si="2"/>
        <v>Palun kontrolli hinnanguid</v>
      </c>
    </row>
    <row r="22" spans="1:10" s="16" customFormat="1" ht="33" customHeight="1" x14ac:dyDescent="0.25">
      <c r="A22" s="29">
        <f t="shared" si="0"/>
        <v>15</v>
      </c>
      <c r="B22" s="41" t="s">
        <v>10</v>
      </c>
      <c r="C22" s="42" t="s">
        <v>77</v>
      </c>
      <c r="D22" s="31"/>
      <c r="E22" s="31"/>
      <c r="F22" s="40"/>
      <c r="G22" s="31"/>
      <c r="H22" s="51"/>
      <c r="J22" s="48" t="str">
        <f t="shared" si="2"/>
        <v>Palun kontrolli hinnanguid</v>
      </c>
    </row>
    <row r="23" spans="1:10" s="16" customFormat="1" ht="30" x14ac:dyDescent="0.25">
      <c r="A23" s="29">
        <f t="shared" si="0"/>
        <v>16</v>
      </c>
      <c r="B23" s="41" t="s">
        <v>10</v>
      </c>
      <c r="C23" s="42" t="s">
        <v>78</v>
      </c>
      <c r="D23" s="31"/>
      <c r="E23" s="31"/>
      <c r="F23" s="40"/>
      <c r="G23" s="31"/>
      <c r="H23" s="51"/>
      <c r="J23" s="48" t="str">
        <f t="shared" si="2"/>
        <v>Palun kontrolli hinnanguid</v>
      </c>
    </row>
    <row r="24" spans="1:10" s="16" customFormat="1" ht="135.75" customHeight="1" x14ac:dyDescent="0.25">
      <c r="A24" s="29">
        <f t="shared" si="0"/>
        <v>17</v>
      </c>
      <c r="B24" s="41" t="s">
        <v>10</v>
      </c>
      <c r="C24" s="42" t="s">
        <v>279</v>
      </c>
      <c r="D24" s="31"/>
      <c r="E24" s="31"/>
      <c r="F24" s="40"/>
      <c r="G24" s="31"/>
      <c r="H24" s="51"/>
      <c r="J24" s="48" t="str">
        <f t="shared" si="2"/>
        <v>Palun kontrolli hinnanguid</v>
      </c>
    </row>
    <row r="25" spans="1:10" s="16" customFormat="1" ht="77.25" customHeight="1" x14ac:dyDescent="0.25">
      <c r="A25" s="29">
        <f t="shared" si="0"/>
        <v>18</v>
      </c>
      <c r="B25" s="41" t="s">
        <v>10</v>
      </c>
      <c r="C25" s="42" t="s">
        <v>80</v>
      </c>
      <c r="D25" s="31"/>
      <c r="E25" s="31"/>
      <c r="F25" s="40"/>
      <c r="G25" s="31"/>
      <c r="H25" s="51"/>
      <c r="J25" s="48" t="str">
        <f t="shared" si="2"/>
        <v>Palun kontrolli hinnanguid</v>
      </c>
    </row>
    <row r="26" spans="1:10" s="16" customFormat="1" ht="45" x14ac:dyDescent="0.25">
      <c r="A26" s="29">
        <f t="shared" si="0"/>
        <v>19</v>
      </c>
      <c r="B26" s="41" t="s">
        <v>10</v>
      </c>
      <c r="C26" s="42" t="s">
        <v>79</v>
      </c>
      <c r="D26" s="31"/>
      <c r="E26" s="31"/>
      <c r="F26" s="40"/>
      <c r="G26" s="31"/>
      <c r="H26" s="51"/>
      <c r="J26" s="48" t="str">
        <f t="shared" si="2"/>
        <v>Palun kontrolli hinnanguid</v>
      </c>
    </row>
    <row r="27" spans="1:10" s="16" customFormat="1" ht="60" x14ac:dyDescent="0.25">
      <c r="A27" s="29">
        <f t="shared" si="0"/>
        <v>20</v>
      </c>
      <c r="B27" s="41" t="s">
        <v>10</v>
      </c>
      <c r="C27" s="42" t="s">
        <v>81</v>
      </c>
      <c r="D27" s="31"/>
      <c r="E27" s="40"/>
      <c r="F27" s="31"/>
      <c r="G27" s="31"/>
      <c r="H27" s="51"/>
      <c r="J27" s="48" t="str">
        <f t="shared" si="2"/>
        <v>Palun kontrolli hinnanguid</v>
      </c>
    </row>
    <row r="28" spans="1:10" s="16" customFormat="1" ht="78" customHeight="1" x14ac:dyDescent="0.25">
      <c r="A28" s="29">
        <f t="shared" si="0"/>
        <v>21</v>
      </c>
      <c r="B28" s="41" t="s">
        <v>10</v>
      </c>
      <c r="C28" s="42" t="s">
        <v>82</v>
      </c>
      <c r="D28" s="31"/>
      <c r="E28" s="40"/>
      <c r="F28" s="31"/>
      <c r="G28" s="31"/>
      <c r="H28" s="51"/>
      <c r="J28" s="48" t="str">
        <f t="shared" si="2"/>
        <v>Palun kontrolli hinnanguid</v>
      </c>
    </row>
    <row r="29" spans="1:10" s="16" customFormat="1" ht="211.5" customHeight="1" x14ac:dyDescent="0.25">
      <c r="A29" s="29">
        <f t="shared" si="0"/>
        <v>22</v>
      </c>
      <c r="B29" s="41" t="s">
        <v>73</v>
      </c>
      <c r="C29" s="42" t="s">
        <v>248</v>
      </c>
      <c r="D29" s="31"/>
      <c r="E29" s="40"/>
      <c r="F29" s="31"/>
      <c r="G29" s="31"/>
      <c r="H29" s="51"/>
      <c r="J29" s="48" t="str">
        <f t="shared" si="2"/>
        <v>Palun kontrolli hinnanguid</v>
      </c>
    </row>
    <row r="30" spans="1:10" s="16" customFormat="1" ht="150" x14ac:dyDescent="0.25">
      <c r="A30" s="29">
        <f>A29+1</f>
        <v>23</v>
      </c>
      <c r="B30" s="41" t="s">
        <v>11</v>
      </c>
      <c r="C30" s="42" t="s">
        <v>86</v>
      </c>
      <c r="D30" s="31"/>
      <c r="E30" s="31"/>
      <c r="F30" s="40"/>
      <c r="G30" s="31"/>
      <c r="H30" s="51"/>
      <c r="J30" s="48" t="str">
        <f t="shared" ref="J30" si="3">IF(COUNTIF(D30:G30,"X")&lt;&gt;1,"Palun kontrolli hinnanguid","")</f>
        <v>Palun kontrolli hinnanguid</v>
      </c>
    </row>
    <row r="31" spans="1:10" s="16" customFormat="1" ht="123" customHeight="1" x14ac:dyDescent="0.25">
      <c r="A31" s="29">
        <f>A30+1</f>
        <v>24</v>
      </c>
      <c r="B31" s="41" t="s">
        <v>74</v>
      </c>
      <c r="C31" s="42" t="s">
        <v>87</v>
      </c>
      <c r="D31" s="31"/>
      <c r="E31" s="31"/>
      <c r="F31" s="40"/>
      <c r="G31" s="31"/>
      <c r="H31" s="51"/>
      <c r="J31" s="48" t="str">
        <f t="shared" ref="J31:J32" si="4">IF(COUNTIF(D31:G31,"X")&lt;&gt;1,"Palun kontrolli hinnanguid","")</f>
        <v>Palun kontrolli hinnanguid</v>
      </c>
    </row>
    <row r="32" spans="1:10" s="16" customFormat="1" ht="93" customHeight="1" x14ac:dyDescent="0.25">
      <c r="A32" s="29">
        <f t="shared" si="0"/>
        <v>25</v>
      </c>
      <c r="B32" s="41" t="s">
        <v>83</v>
      </c>
      <c r="C32" s="42" t="s">
        <v>255</v>
      </c>
      <c r="D32" s="31"/>
      <c r="E32" s="31"/>
      <c r="F32" s="40"/>
      <c r="G32" s="31"/>
      <c r="H32" s="51"/>
      <c r="J32" s="48" t="str">
        <f t="shared" si="4"/>
        <v>Palun kontrolli hinnanguid</v>
      </c>
    </row>
    <row r="33" spans="1:10" s="16" customFormat="1" ht="105" x14ac:dyDescent="0.25">
      <c r="A33" s="29">
        <f>A32+1</f>
        <v>26</v>
      </c>
      <c r="B33" s="41" t="s">
        <v>84</v>
      </c>
      <c r="C33" s="42" t="s">
        <v>88</v>
      </c>
      <c r="D33" s="31"/>
      <c r="E33" s="31"/>
      <c r="F33" s="40"/>
      <c r="G33" s="31"/>
      <c r="H33" s="51"/>
      <c r="J33" s="48" t="str">
        <f t="shared" ref="J33" si="5">IF(COUNTIF(D33:G33,"X")&lt;&gt;1,"Palun kontrolli hinnanguid","")</f>
        <v>Palun kontrolli hinnanguid</v>
      </c>
    </row>
    <row r="34" spans="1:10" s="16" customFormat="1" ht="64.5" customHeight="1" x14ac:dyDescent="0.25">
      <c r="A34" s="29">
        <f>A33+1</f>
        <v>27</v>
      </c>
      <c r="B34" s="41" t="s">
        <v>12</v>
      </c>
      <c r="C34" s="42" t="s">
        <v>89</v>
      </c>
      <c r="D34" s="31"/>
      <c r="E34" s="31"/>
      <c r="F34" s="40"/>
      <c r="G34" s="31"/>
      <c r="H34" s="51"/>
      <c r="J34" s="48" t="str">
        <f t="shared" ref="J34:J37" si="6">IF(COUNTIF(D34:G34,"X")&lt;&gt;1,"Palun kontrolli hinnanguid","")</f>
        <v>Palun kontrolli hinnanguid</v>
      </c>
    </row>
    <row r="35" spans="1:10" s="16" customFormat="1" ht="45" x14ac:dyDescent="0.25">
      <c r="A35" s="29">
        <f t="shared" si="0"/>
        <v>28</v>
      </c>
      <c r="B35" s="41" t="s">
        <v>12</v>
      </c>
      <c r="C35" s="42" t="s">
        <v>90</v>
      </c>
      <c r="D35" s="31"/>
      <c r="E35" s="31"/>
      <c r="F35" s="40"/>
      <c r="G35" s="31"/>
      <c r="H35" s="51"/>
      <c r="J35" s="48" t="str">
        <f t="shared" si="6"/>
        <v>Palun kontrolli hinnanguid</v>
      </c>
    </row>
    <row r="36" spans="1:10" s="16" customFormat="1" ht="45" x14ac:dyDescent="0.25">
      <c r="A36" s="29">
        <f t="shared" si="0"/>
        <v>29</v>
      </c>
      <c r="B36" s="41" t="s">
        <v>12</v>
      </c>
      <c r="C36" s="42" t="s">
        <v>91</v>
      </c>
      <c r="D36" s="31"/>
      <c r="E36" s="31"/>
      <c r="F36" s="40"/>
      <c r="G36" s="31"/>
      <c r="H36" s="51"/>
      <c r="J36" s="48" t="str">
        <f t="shared" si="6"/>
        <v>Palun kontrolli hinnanguid</v>
      </c>
    </row>
    <row r="37" spans="1:10" s="16" customFormat="1" ht="198" customHeight="1" x14ac:dyDescent="0.25">
      <c r="A37" s="29">
        <f t="shared" si="0"/>
        <v>30</v>
      </c>
      <c r="B37" s="41" t="s">
        <v>12</v>
      </c>
      <c r="C37" s="42" t="s">
        <v>92</v>
      </c>
      <c r="D37" s="31"/>
      <c r="E37" s="31"/>
      <c r="F37" s="40"/>
      <c r="G37" s="31"/>
      <c r="H37" s="51"/>
      <c r="J37" s="48" t="str">
        <f t="shared" si="6"/>
        <v>Palun kontrolli hinnanguid</v>
      </c>
    </row>
    <row r="38" spans="1:10" s="16" customFormat="1" ht="19.5" customHeight="1" x14ac:dyDescent="0.25">
      <c r="A38" s="29"/>
      <c r="B38" s="1" t="s">
        <v>4</v>
      </c>
      <c r="C38" s="15"/>
      <c r="H38" s="14"/>
      <c r="J38" s="48"/>
    </row>
    <row r="39" spans="1:10" s="16" customFormat="1" x14ac:dyDescent="0.25">
      <c r="A39" s="29">
        <f>A37+1</f>
        <v>31</v>
      </c>
      <c r="B39" s="41" t="s">
        <v>85</v>
      </c>
      <c r="C39" s="43" t="s">
        <v>93</v>
      </c>
      <c r="D39" s="31"/>
      <c r="E39" s="31"/>
      <c r="F39" s="40"/>
      <c r="G39" s="31"/>
      <c r="H39" s="51"/>
      <c r="J39" s="48" t="str">
        <f>IF(COUNTIF(D39:G39,"X")&lt;&gt;1,"Palun kontrolli hinnanguid","")</f>
        <v>Palun kontrolli hinnanguid</v>
      </c>
    </row>
    <row r="40" spans="1:10" s="16" customFormat="1" ht="60" customHeight="1" x14ac:dyDescent="0.25">
      <c r="A40" s="29">
        <f>A39+1</f>
        <v>32</v>
      </c>
      <c r="B40" s="41" t="s">
        <v>85</v>
      </c>
      <c r="C40" s="43" t="s">
        <v>94</v>
      </c>
      <c r="D40" s="31"/>
      <c r="E40" s="31"/>
      <c r="F40" s="40"/>
      <c r="G40" s="31"/>
      <c r="H40" s="51"/>
      <c r="J40" s="48" t="str">
        <f t="shared" ref="J40:J41" si="7">IF(COUNTIF(D40:G40,"X")&lt;&gt;1,"Palun kontrolli hinnanguid","")</f>
        <v>Palun kontrolli hinnanguid</v>
      </c>
    </row>
    <row r="41" spans="1:10" s="16" customFormat="1" ht="63.75" customHeight="1" x14ac:dyDescent="0.25">
      <c r="A41" s="29">
        <f t="shared" si="0"/>
        <v>33</v>
      </c>
      <c r="B41" s="41" t="s">
        <v>85</v>
      </c>
      <c r="C41" s="43" t="s">
        <v>95</v>
      </c>
      <c r="D41" s="31"/>
      <c r="E41" s="31"/>
      <c r="F41" s="40"/>
      <c r="G41" s="31"/>
      <c r="H41" s="51"/>
      <c r="J41" s="48" t="str">
        <f t="shared" si="7"/>
        <v>Palun kontrolli hinnanguid</v>
      </c>
    </row>
    <row r="42" spans="1:10" s="16" customFormat="1" ht="31.5" customHeight="1" x14ac:dyDescent="0.25">
      <c r="A42" s="29">
        <f>A41+1</f>
        <v>34</v>
      </c>
      <c r="B42" s="41" t="s">
        <v>13</v>
      </c>
      <c r="C42" s="43" t="s">
        <v>96</v>
      </c>
      <c r="D42" s="31"/>
      <c r="E42" s="31"/>
      <c r="F42" s="40"/>
      <c r="G42" s="31"/>
      <c r="H42" s="51"/>
      <c r="J42" s="48" t="str">
        <f>IF(COUNTIF(D42:G42,"X")&lt;&gt;1,"Palun kontrolli hinnanguid","")</f>
        <v>Palun kontrolli hinnanguid</v>
      </c>
    </row>
    <row r="43" spans="1:10" s="16" customFormat="1" ht="45" x14ac:dyDescent="0.25">
      <c r="A43" s="29">
        <f t="shared" si="0"/>
        <v>35</v>
      </c>
      <c r="B43" s="41" t="s">
        <v>13</v>
      </c>
      <c r="C43" s="43" t="s">
        <v>97</v>
      </c>
      <c r="D43" s="31"/>
      <c r="E43" s="31"/>
      <c r="F43" s="40"/>
      <c r="G43" s="31"/>
      <c r="H43" s="51"/>
      <c r="J43" s="48" t="str">
        <f t="shared" ref="J43:J48" si="8">IF(COUNTIF(D43:G43,"X")&lt;&gt;1,"Palun kontrolli hinnanguid","")</f>
        <v>Palun kontrolli hinnanguid</v>
      </c>
    </row>
    <row r="44" spans="1:10" s="16" customFormat="1" ht="63.75" customHeight="1" x14ac:dyDescent="0.25">
      <c r="A44" s="29">
        <f t="shared" si="0"/>
        <v>36</v>
      </c>
      <c r="B44" s="41" t="s">
        <v>13</v>
      </c>
      <c r="C44" s="43" t="s">
        <v>98</v>
      </c>
      <c r="D44" s="31"/>
      <c r="E44" s="31"/>
      <c r="F44" s="40"/>
      <c r="G44" s="31"/>
      <c r="H44" s="51"/>
      <c r="J44" s="48" t="str">
        <f t="shared" si="8"/>
        <v>Palun kontrolli hinnanguid</v>
      </c>
    </row>
    <row r="45" spans="1:10" s="16" customFormat="1" ht="45" x14ac:dyDescent="0.25">
      <c r="A45" s="29">
        <f t="shared" si="0"/>
        <v>37</v>
      </c>
      <c r="B45" s="41" t="s">
        <v>13</v>
      </c>
      <c r="C45" s="43" t="s">
        <v>99</v>
      </c>
      <c r="D45" s="31"/>
      <c r="E45" s="31"/>
      <c r="F45" s="40"/>
      <c r="G45" s="31"/>
      <c r="H45" s="51"/>
      <c r="J45" s="48" t="str">
        <f t="shared" si="8"/>
        <v>Palun kontrolli hinnanguid</v>
      </c>
    </row>
    <row r="46" spans="1:10" s="16" customFormat="1" x14ac:dyDescent="0.25">
      <c r="A46" s="29">
        <f t="shared" si="0"/>
        <v>38</v>
      </c>
      <c r="B46" s="41" t="s">
        <v>13</v>
      </c>
      <c r="C46" s="43" t="s">
        <v>100</v>
      </c>
      <c r="D46" s="31"/>
      <c r="E46" s="31"/>
      <c r="F46" s="40"/>
      <c r="G46" s="31"/>
      <c r="H46" s="51"/>
      <c r="J46" s="48" t="str">
        <f t="shared" si="8"/>
        <v>Palun kontrolli hinnanguid</v>
      </c>
    </row>
    <row r="47" spans="1:10" s="16" customFormat="1" ht="30" x14ac:dyDescent="0.25">
      <c r="A47" s="29">
        <f t="shared" si="0"/>
        <v>39</v>
      </c>
      <c r="B47" s="41" t="s">
        <v>13</v>
      </c>
      <c r="C47" s="43" t="s">
        <v>101</v>
      </c>
      <c r="D47" s="31"/>
      <c r="E47" s="31"/>
      <c r="F47" s="40"/>
      <c r="G47" s="31"/>
      <c r="H47" s="51"/>
      <c r="J47" s="48" t="str">
        <f t="shared" si="8"/>
        <v>Palun kontrolli hinnanguid</v>
      </c>
    </row>
    <row r="48" spans="1:10" s="16" customFormat="1" ht="105.75" customHeight="1" x14ac:dyDescent="0.25">
      <c r="A48" s="29">
        <f t="shared" si="0"/>
        <v>40</v>
      </c>
      <c r="B48" s="41" t="s">
        <v>13</v>
      </c>
      <c r="C48" s="43" t="s">
        <v>102</v>
      </c>
      <c r="D48" s="31"/>
      <c r="E48" s="31"/>
      <c r="F48" s="40"/>
      <c r="G48" s="31"/>
      <c r="H48" s="51"/>
      <c r="J48" s="48" t="str">
        <f t="shared" si="8"/>
        <v>Palun kontrolli hinnanguid</v>
      </c>
    </row>
    <row r="49" spans="1:10" s="16" customFormat="1" ht="45" x14ac:dyDescent="0.25">
      <c r="A49" s="29">
        <f>A48+1</f>
        <v>41</v>
      </c>
      <c r="B49" s="41" t="s">
        <v>14</v>
      </c>
      <c r="C49" s="42" t="s">
        <v>103</v>
      </c>
      <c r="D49" s="31"/>
      <c r="E49" s="31"/>
      <c r="F49" s="40"/>
      <c r="G49" s="31"/>
      <c r="H49" s="51"/>
      <c r="J49" s="48" t="str">
        <f t="shared" ref="J49:J63" si="9">IF(COUNTIF(D49:G49,"X")&lt;&gt;1,"Palun kontrolli hinnanguid","")</f>
        <v>Palun kontrolli hinnanguid</v>
      </c>
    </row>
    <row r="50" spans="1:10" s="16" customFormat="1" ht="45" x14ac:dyDescent="0.25">
      <c r="A50" s="29">
        <f t="shared" si="0"/>
        <v>42</v>
      </c>
      <c r="B50" s="41" t="s">
        <v>14</v>
      </c>
      <c r="C50" s="42" t="s">
        <v>104</v>
      </c>
      <c r="D50" s="31"/>
      <c r="E50" s="31"/>
      <c r="F50" s="40"/>
      <c r="G50" s="31"/>
      <c r="H50" s="51"/>
      <c r="J50" s="48" t="str">
        <f t="shared" si="9"/>
        <v>Palun kontrolli hinnanguid</v>
      </c>
    </row>
    <row r="51" spans="1:10" s="16" customFormat="1" ht="75" x14ac:dyDescent="0.25">
      <c r="A51" s="29">
        <f t="shared" si="0"/>
        <v>43</v>
      </c>
      <c r="B51" s="41" t="s">
        <v>14</v>
      </c>
      <c r="C51" s="42" t="s">
        <v>105</v>
      </c>
      <c r="D51" s="31"/>
      <c r="E51" s="31"/>
      <c r="F51" s="40"/>
      <c r="G51" s="31"/>
      <c r="H51" s="51"/>
      <c r="J51" s="48" t="str">
        <f t="shared" si="9"/>
        <v>Palun kontrolli hinnanguid</v>
      </c>
    </row>
    <row r="52" spans="1:10" s="16" customFormat="1" ht="89.25" customHeight="1" x14ac:dyDescent="0.25">
      <c r="A52" s="29">
        <f t="shared" si="0"/>
        <v>44</v>
      </c>
      <c r="B52" s="41" t="s">
        <v>14</v>
      </c>
      <c r="C52" s="42" t="s">
        <v>106</v>
      </c>
      <c r="D52" s="31"/>
      <c r="E52" s="31"/>
      <c r="F52" s="40"/>
      <c r="G52" s="31"/>
      <c r="H52" s="51"/>
      <c r="J52" s="48" t="str">
        <f t="shared" si="9"/>
        <v>Palun kontrolli hinnanguid</v>
      </c>
    </row>
    <row r="53" spans="1:10" s="16" customFormat="1" ht="108.75" customHeight="1" x14ac:dyDescent="0.25">
      <c r="A53" s="29">
        <f t="shared" si="0"/>
        <v>45</v>
      </c>
      <c r="B53" s="41" t="s">
        <v>14</v>
      </c>
      <c r="C53" s="42" t="s">
        <v>107</v>
      </c>
      <c r="D53" s="31"/>
      <c r="E53" s="31"/>
      <c r="F53" s="40"/>
      <c r="G53" s="31"/>
      <c r="H53" s="51"/>
      <c r="J53" s="48" t="str">
        <f t="shared" si="9"/>
        <v>Palun kontrolli hinnanguid</v>
      </c>
    </row>
    <row r="54" spans="1:10" s="16" customFormat="1" ht="60" customHeight="1" x14ac:dyDescent="0.25">
      <c r="A54" s="29">
        <f t="shared" si="0"/>
        <v>46</v>
      </c>
      <c r="B54" s="41" t="s">
        <v>14</v>
      </c>
      <c r="C54" s="43" t="s">
        <v>108</v>
      </c>
      <c r="D54" s="31"/>
      <c r="E54" s="31"/>
      <c r="F54" s="40"/>
      <c r="G54" s="31"/>
      <c r="H54" s="51"/>
      <c r="J54" s="48" t="str">
        <f t="shared" si="9"/>
        <v>Palun kontrolli hinnanguid</v>
      </c>
    </row>
    <row r="55" spans="1:10" s="16" customFormat="1" ht="225" customHeight="1" x14ac:dyDescent="0.25">
      <c r="A55" s="29">
        <f t="shared" si="0"/>
        <v>47</v>
      </c>
      <c r="B55" s="41" t="s">
        <v>109</v>
      </c>
      <c r="C55" s="43" t="s">
        <v>256</v>
      </c>
      <c r="D55" s="31"/>
      <c r="E55" s="31"/>
      <c r="F55" s="40"/>
      <c r="G55" s="31"/>
      <c r="H55" s="51"/>
      <c r="J55" s="48" t="str">
        <f t="shared" si="9"/>
        <v>Palun kontrolli hinnanguid</v>
      </c>
    </row>
    <row r="56" spans="1:10" s="16" customFormat="1" ht="120.75" customHeight="1" x14ac:dyDescent="0.25">
      <c r="A56" s="29">
        <f t="shared" si="0"/>
        <v>48</v>
      </c>
      <c r="B56" s="41" t="s">
        <v>110</v>
      </c>
      <c r="C56" s="43" t="s">
        <v>257</v>
      </c>
      <c r="D56" s="31"/>
      <c r="E56" s="31"/>
      <c r="F56" s="40"/>
      <c r="G56" s="31"/>
      <c r="H56" s="51"/>
      <c r="J56" s="48" t="str">
        <f t="shared" si="9"/>
        <v>Palun kontrolli hinnanguid</v>
      </c>
    </row>
    <row r="57" spans="1:10" s="16" customFormat="1" ht="60" x14ac:dyDescent="0.25">
      <c r="A57" s="29">
        <f>A56+1</f>
        <v>49</v>
      </c>
      <c r="B57" s="41" t="s">
        <v>111</v>
      </c>
      <c r="C57" s="43" t="s">
        <v>112</v>
      </c>
      <c r="D57" s="31"/>
      <c r="E57" s="31"/>
      <c r="F57" s="40"/>
      <c r="G57" s="31"/>
      <c r="H57" s="51"/>
      <c r="J57" s="48" t="str">
        <f t="shared" si="9"/>
        <v>Palun kontrolli hinnanguid</v>
      </c>
    </row>
    <row r="58" spans="1:10" s="16" customFormat="1" ht="107.25" customHeight="1" x14ac:dyDescent="0.25">
      <c r="A58" s="29">
        <f t="shared" ref="A58:A115" si="10">A57+1</f>
        <v>50</v>
      </c>
      <c r="B58" s="41" t="s">
        <v>111</v>
      </c>
      <c r="C58" s="43" t="s">
        <v>113</v>
      </c>
      <c r="D58" s="31"/>
      <c r="E58" s="31"/>
      <c r="F58" s="40"/>
      <c r="G58" s="31"/>
      <c r="H58" s="51"/>
      <c r="J58" s="48" t="str">
        <f t="shared" si="9"/>
        <v>Palun kontrolli hinnanguid</v>
      </c>
    </row>
    <row r="59" spans="1:10" s="16" customFormat="1" ht="90" x14ac:dyDescent="0.25">
      <c r="A59" s="29">
        <f t="shared" si="10"/>
        <v>51</v>
      </c>
      <c r="B59" s="41" t="s">
        <v>111</v>
      </c>
      <c r="C59" s="43" t="s">
        <v>114</v>
      </c>
      <c r="D59" s="31"/>
      <c r="E59" s="31"/>
      <c r="F59" s="40"/>
      <c r="G59" s="31"/>
      <c r="H59" s="51"/>
      <c r="J59" s="48" t="str">
        <f t="shared" si="9"/>
        <v>Palun kontrolli hinnanguid</v>
      </c>
    </row>
    <row r="60" spans="1:10" s="16" customFormat="1" ht="30" x14ac:dyDescent="0.25">
      <c r="A60" s="29">
        <f t="shared" si="10"/>
        <v>52</v>
      </c>
      <c r="B60" s="41" t="s">
        <v>111</v>
      </c>
      <c r="C60" s="43" t="s">
        <v>258</v>
      </c>
      <c r="D60" s="31"/>
      <c r="E60" s="31"/>
      <c r="F60" s="40"/>
      <c r="G60" s="31"/>
      <c r="H60" s="51"/>
      <c r="J60" s="48" t="str">
        <f t="shared" si="9"/>
        <v>Palun kontrolli hinnanguid</v>
      </c>
    </row>
    <row r="61" spans="1:10" s="16" customFormat="1" ht="63" customHeight="1" x14ac:dyDescent="0.25">
      <c r="A61" s="29">
        <f t="shared" si="10"/>
        <v>53</v>
      </c>
      <c r="B61" s="41" t="s">
        <v>111</v>
      </c>
      <c r="C61" s="43" t="s">
        <v>115</v>
      </c>
      <c r="D61" s="31"/>
      <c r="E61" s="31"/>
      <c r="F61" s="40"/>
      <c r="G61" s="31"/>
      <c r="H61" s="51"/>
      <c r="J61" s="48" t="str">
        <f t="shared" si="9"/>
        <v>Palun kontrolli hinnanguid</v>
      </c>
    </row>
    <row r="62" spans="1:10" s="16" customFormat="1" ht="60" x14ac:dyDescent="0.25">
      <c r="A62" s="29">
        <f t="shared" si="10"/>
        <v>54</v>
      </c>
      <c r="B62" s="41" t="s">
        <v>111</v>
      </c>
      <c r="C62" s="43" t="s">
        <v>280</v>
      </c>
      <c r="D62" s="31"/>
      <c r="E62" s="31"/>
      <c r="F62" s="40"/>
      <c r="G62" s="31"/>
      <c r="H62" s="51"/>
      <c r="J62" s="48" t="str">
        <f t="shared" si="9"/>
        <v>Palun kontrolli hinnanguid</v>
      </c>
    </row>
    <row r="63" spans="1:10" s="16" customFormat="1" ht="60" x14ac:dyDescent="0.25">
      <c r="A63" s="29">
        <f t="shared" si="10"/>
        <v>55</v>
      </c>
      <c r="B63" s="41" t="s">
        <v>111</v>
      </c>
      <c r="C63" s="43" t="s">
        <v>116</v>
      </c>
      <c r="D63" s="31"/>
      <c r="E63" s="31"/>
      <c r="F63" s="40"/>
      <c r="G63" s="31"/>
      <c r="H63" s="51"/>
      <c r="J63" s="48" t="str">
        <f t="shared" si="9"/>
        <v>Palun kontrolli hinnanguid</v>
      </c>
    </row>
    <row r="64" spans="1:10" s="16" customFormat="1" x14ac:dyDescent="0.25">
      <c r="A64" s="29"/>
      <c r="B64" s="3" t="s">
        <v>117</v>
      </c>
      <c r="C64" s="15"/>
      <c r="H64" s="14"/>
      <c r="J64" s="48"/>
    </row>
    <row r="65" spans="1:10" s="16" customFormat="1" ht="90" x14ac:dyDescent="0.25">
      <c r="A65" s="29">
        <f>A63+1</f>
        <v>56</v>
      </c>
      <c r="B65" s="41" t="s">
        <v>118</v>
      </c>
      <c r="C65" s="42" t="s">
        <v>119</v>
      </c>
      <c r="D65" s="31"/>
      <c r="E65" s="31"/>
      <c r="F65" s="40"/>
      <c r="G65" s="31"/>
      <c r="H65" s="51"/>
      <c r="J65" s="48" t="str">
        <f t="shared" ref="J65:J67" si="11">IF(COUNTIF(D65:G65,"X")&lt;&gt;1,"Palun kontrolli hinnanguid","")</f>
        <v>Palun kontrolli hinnanguid</v>
      </c>
    </row>
    <row r="66" spans="1:10" s="16" customFormat="1" ht="93" customHeight="1" x14ac:dyDescent="0.25">
      <c r="A66" s="29">
        <f t="shared" si="10"/>
        <v>57</v>
      </c>
      <c r="B66" s="41" t="s">
        <v>15</v>
      </c>
      <c r="C66" s="42" t="s">
        <v>120</v>
      </c>
      <c r="D66" s="31"/>
      <c r="E66" s="31"/>
      <c r="F66" s="40"/>
      <c r="G66" s="31"/>
      <c r="H66" s="51"/>
      <c r="J66" s="48" t="str">
        <f t="shared" si="11"/>
        <v>Palun kontrolli hinnanguid</v>
      </c>
    </row>
    <row r="67" spans="1:10" s="16" customFormat="1" ht="60" x14ac:dyDescent="0.25">
      <c r="A67" s="29">
        <f t="shared" si="10"/>
        <v>58</v>
      </c>
      <c r="B67" s="41" t="s">
        <v>121</v>
      </c>
      <c r="C67" s="43" t="s">
        <v>122</v>
      </c>
      <c r="D67" s="31"/>
      <c r="E67" s="31"/>
      <c r="F67" s="40"/>
      <c r="G67" s="31"/>
      <c r="H67" s="51"/>
      <c r="J67" s="48" t="str">
        <f t="shared" si="11"/>
        <v>Palun kontrolli hinnanguid</v>
      </c>
    </row>
    <row r="68" spans="1:10" s="16" customFormat="1" x14ac:dyDescent="0.25">
      <c r="A68" s="29"/>
      <c r="B68" s="3" t="s">
        <v>6</v>
      </c>
      <c r="C68" s="15"/>
      <c r="H68" s="14"/>
      <c r="J68" s="48"/>
    </row>
    <row r="69" spans="1:10" s="16" customFormat="1" ht="107.25" customHeight="1" x14ac:dyDescent="0.25">
      <c r="A69" s="29">
        <f>A67+1</f>
        <v>59</v>
      </c>
      <c r="B69" s="41" t="s">
        <v>123</v>
      </c>
      <c r="C69" s="42" t="s">
        <v>124</v>
      </c>
      <c r="D69" s="31"/>
      <c r="E69" s="31"/>
      <c r="F69" s="40"/>
      <c r="G69" s="31"/>
      <c r="H69" s="51"/>
      <c r="J69" s="48" t="str">
        <f t="shared" ref="J69:J132" si="12">IF(COUNTIF(D69:G69,"X")&lt;&gt;1,"Palun kontrolli hinnanguid","")</f>
        <v>Palun kontrolli hinnanguid</v>
      </c>
    </row>
    <row r="70" spans="1:10" s="16" customFormat="1" ht="108" customHeight="1" x14ac:dyDescent="0.25">
      <c r="A70" s="29">
        <f t="shared" si="10"/>
        <v>60</v>
      </c>
      <c r="B70" s="41" t="s">
        <v>16</v>
      </c>
      <c r="C70" s="42" t="s">
        <v>125</v>
      </c>
      <c r="D70" s="31"/>
      <c r="E70" s="31"/>
      <c r="F70" s="31"/>
      <c r="G70" s="40"/>
      <c r="H70" s="51"/>
      <c r="J70" s="48" t="str">
        <f t="shared" si="12"/>
        <v>Palun kontrolli hinnanguid</v>
      </c>
    </row>
    <row r="71" spans="1:10" s="16" customFormat="1" ht="92.25" customHeight="1" x14ac:dyDescent="0.25">
      <c r="A71" s="29">
        <f t="shared" si="10"/>
        <v>61</v>
      </c>
      <c r="B71" s="41" t="s">
        <v>18</v>
      </c>
      <c r="C71" s="42" t="s">
        <v>128</v>
      </c>
      <c r="D71" s="31"/>
      <c r="E71" s="31"/>
      <c r="F71" s="31"/>
      <c r="G71" s="40"/>
      <c r="H71" s="51"/>
      <c r="J71" s="48" t="str">
        <f t="shared" si="12"/>
        <v>Palun kontrolli hinnanguid</v>
      </c>
    </row>
    <row r="72" spans="1:10" s="16" customFormat="1" ht="30" x14ac:dyDescent="0.25">
      <c r="A72" s="29">
        <f t="shared" si="10"/>
        <v>62</v>
      </c>
      <c r="B72" s="41" t="s">
        <v>18</v>
      </c>
      <c r="C72" s="42" t="s">
        <v>129</v>
      </c>
      <c r="D72" s="31"/>
      <c r="E72" s="31"/>
      <c r="F72" s="31"/>
      <c r="G72" s="40"/>
      <c r="H72" s="51"/>
      <c r="J72" s="48" t="str">
        <f t="shared" si="12"/>
        <v>Palun kontrolli hinnanguid</v>
      </c>
    </row>
    <row r="73" spans="1:10" s="16" customFormat="1" x14ac:dyDescent="0.25">
      <c r="A73" s="29">
        <f t="shared" si="10"/>
        <v>63</v>
      </c>
      <c r="B73" s="41" t="s">
        <v>18</v>
      </c>
      <c r="C73" s="42" t="s">
        <v>130</v>
      </c>
      <c r="D73" s="31"/>
      <c r="E73" s="31"/>
      <c r="F73" s="31"/>
      <c r="G73" s="40"/>
      <c r="H73" s="51"/>
      <c r="J73" s="48" t="str">
        <f t="shared" si="12"/>
        <v>Palun kontrolli hinnanguid</v>
      </c>
    </row>
    <row r="74" spans="1:10" s="16" customFormat="1" ht="44.25" customHeight="1" x14ac:dyDescent="0.25">
      <c r="A74" s="29">
        <f t="shared" si="10"/>
        <v>64</v>
      </c>
      <c r="B74" s="41" t="s">
        <v>18</v>
      </c>
      <c r="C74" s="42" t="s">
        <v>249</v>
      </c>
      <c r="D74" s="31"/>
      <c r="E74" s="31"/>
      <c r="F74" s="31"/>
      <c r="G74" s="40"/>
      <c r="H74" s="51"/>
      <c r="J74" s="48" t="str">
        <f t="shared" si="12"/>
        <v>Palun kontrolli hinnanguid</v>
      </c>
    </row>
    <row r="75" spans="1:10" s="16" customFormat="1" ht="195.75" customHeight="1" x14ac:dyDescent="0.25">
      <c r="A75" s="29">
        <f t="shared" si="10"/>
        <v>65</v>
      </c>
      <c r="B75" s="41" t="s">
        <v>127</v>
      </c>
      <c r="C75" s="42" t="s">
        <v>126</v>
      </c>
      <c r="D75" s="31"/>
      <c r="E75" s="31"/>
      <c r="F75" s="31"/>
      <c r="G75" s="40"/>
      <c r="H75" s="51"/>
      <c r="J75" s="48" t="str">
        <f t="shared" si="12"/>
        <v>Palun kontrolli hinnanguid</v>
      </c>
    </row>
    <row r="76" spans="1:10" s="16" customFormat="1" ht="120" x14ac:dyDescent="0.25">
      <c r="A76" s="29">
        <f>A75+1</f>
        <v>66</v>
      </c>
      <c r="B76" s="41" t="s">
        <v>131</v>
      </c>
      <c r="C76" s="42" t="s">
        <v>132</v>
      </c>
      <c r="D76" s="31"/>
      <c r="E76" s="31"/>
      <c r="F76" s="31"/>
      <c r="G76" s="40"/>
      <c r="H76" s="51"/>
      <c r="J76" s="48" t="str">
        <f t="shared" si="12"/>
        <v>Palun kontrolli hinnanguid</v>
      </c>
    </row>
    <row r="77" spans="1:10" s="16" customFormat="1" ht="45" x14ac:dyDescent="0.25">
      <c r="A77" s="29">
        <f>A76+1</f>
        <v>67</v>
      </c>
      <c r="B77" s="41" t="s">
        <v>20</v>
      </c>
      <c r="C77" s="42" t="s">
        <v>133</v>
      </c>
      <c r="D77" s="31"/>
      <c r="E77" s="31"/>
      <c r="F77" s="31"/>
      <c r="G77" s="40"/>
      <c r="H77" s="51"/>
      <c r="J77" s="48" t="str">
        <f t="shared" si="12"/>
        <v>Palun kontrolli hinnanguid</v>
      </c>
    </row>
    <row r="78" spans="1:10" s="16" customFormat="1" ht="90" x14ac:dyDescent="0.25">
      <c r="A78" s="29">
        <f t="shared" si="10"/>
        <v>68</v>
      </c>
      <c r="B78" s="41"/>
      <c r="C78" s="42" t="s">
        <v>134</v>
      </c>
      <c r="D78" s="31"/>
      <c r="E78" s="31"/>
      <c r="F78" s="31"/>
      <c r="G78" s="40"/>
      <c r="H78" s="51"/>
      <c r="J78" s="48" t="str">
        <f t="shared" si="12"/>
        <v>Palun kontrolli hinnanguid</v>
      </c>
    </row>
    <row r="79" spans="1:10" s="16" customFormat="1" ht="105" x14ac:dyDescent="0.25">
      <c r="A79" s="29">
        <f t="shared" si="10"/>
        <v>69</v>
      </c>
      <c r="B79" s="41"/>
      <c r="C79" s="42" t="s">
        <v>135</v>
      </c>
      <c r="D79" s="31"/>
      <c r="E79" s="31"/>
      <c r="F79" s="31"/>
      <c r="G79" s="40"/>
      <c r="H79" s="51"/>
      <c r="J79" s="48" t="str">
        <f t="shared" si="12"/>
        <v>Palun kontrolli hinnanguid</v>
      </c>
    </row>
    <row r="80" spans="1:10" s="16" customFormat="1" ht="62.25" customHeight="1" x14ac:dyDescent="0.25">
      <c r="A80" s="29">
        <f t="shared" si="10"/>
        <v>70</v>
      </c>
      <c r="B80" s="41"/>
      <c r="C80" s="42" t="s">
        <v>136</v>
      </c>
      <c r="D80" s="31"/>
      <c r="E80" s="31"/>
      <c r="F80" s="31"/>
      <c r="G80" s="40"/>
      <c r="H80" s="51"/>
      <c r="J80" s="48" t="str">
        <f t="shared" si="12"/>
        <v>Palun kontrolli hinnanguid</v>
      </c>
    </row>
    <row r="81" spans="1:10" s="16" customFormat="1" x14ac:dyDescent="0.25">
      <c r="A81" s="29"/>
      <c r="B81" s="1" t="s">
        <v>259</v>
      </c>
      <c r="C81" s="42"/>
      <c r="D81" s="45"/>
      <c r="E81" s="45"/>
      <c r="F81" s="45"/>
      <c r="G81" s="46"/>
      <c r="H81" s="52"/>
      <c r="J81" s="48"/>
    </row>
    <row r="82" spans="1:10" s="16" customFormat="1" ht="60" x14ac:dyDescent="0.25">
      <c r="A82" s="29">
        <f>A80+1</f>
        <v>71</v>
      </c>
      <c r="B82" s="41" t="s">
        <v>137</v>
      </c>
      <c r="C82" s="42" t="s">
        <v>138</v>
      </c>
      <c r="D82" s="31"/>
      <c r="E82" s="31"/>
      <c r="F82" s="31"/>
      <c r="G82" s="40"/>
      <c r="H82" s="51"/>
      <c r="J82" s="48" t="str">
        <f t="shared" si="12"/>
        <v>Palun kontrolli hinnanguid</v>
      </c>
    </row>
    <row r="83" spans="1:10" s="16" customFormat="1" ht="60" x14ac:dyDescent="0.25">
      <c r="A83" s="29">
        <f t="shared" si="10"/>
        <v>72</v>
      </c>
      <c r="B83" s="41" t="s">
        <v>137</v>
      </c>
      <c r="C83" s="42" t="s">
        <v>139</v>
      </c>
      <c r="D83" s="31"/>
      <c r="E83" s="31"/>
      <c r="F83" s="31"/>
      <c r="G83" s="40"/>
      <c r="H83" s="51"/>
      <c r="J83" s="48" t="str">
        <f t="shared" si="12"/>
        <v>Palun kontrolli hinnanguid</v>
      </c>
    </row>
    <row r="84" spans="1:10" s="16" customFormat="1" ht="90.75" customHeight="1" x14ac:dyDescent="0.25">
      <c r="A84" s="29">
        <f t="shared" si="10"/>
        <v>73</v>
      </c>
      <c r="B84" s="41" t="s">
        <v>137</v>
      </c>
      <c r="C84" s="42" t="s">
        <v>140</v>
      </c>
      <c r="D84" s="31"/>
      <c r="E84" s="31"/>
      <c r="F84" s="31"/>
      <c r="G84" s="40"/>
      <c r="H84" s="51"/>
      <c r="J84" s="48" t="str">
        <f t="shared" si="12"/>
        <v>Palun kontrolli hinnanguid</v>
      </c>
    </row>
    <row r="85" spans="1:10" s="16" customFormat="1" ht="105" customHeight="1" x14ac:dyDescent="0.25">
      <c r="A85" s="29">
        <f t="shared" si="10"/>
        <v>74</v>
      </c>
      <c r="B85" s="41" t="s">
        <v>141</v>
      </c>
      <c r="C85" s="42" t="s">
        <v>142</v>
      </c>
      <c r="D85" s="31"/>
      <c r="E85" s="31"/>
      <c r="F85" s="31"/>
      <c r="G85" s="40"/>
      <c r="H85" s="51"/>
      <c r="J85" s="48" t="str">
        <f t="shared" si="12"/>
        <v>Palun kontrolli hinnanguid</v>
      </c>
    </row>
    <row r="86" spans="1:10" s="16" customFormat="1" x14ac:dyDescent="0.25">
      <c r="A86" s="29"/>
      <c r="B86" s="1" t="s">
        <v>260</v>
      </c>
      <c r="C86" s="42"/>
      <c r="D86" s="31"/>
      <c r="E86" s="31"/>
      <c r="F86" s="31"/>
      <c r="G86" s="40"/>
      <c r="H86" s="51"/>
      <c r="J86" s="48"/>
    </row>
    <row r="87" spans="1:10" s="16" customFormat="1" ht="60" x14ac:dyDescent="0.25">
      <c r="A87" s="29">
        <f>A85+1</f>
        <v>75</v>
      </c>
      <c r="B87" s="41" t="s">
        <v>143</v>
      </c>
      <c r="C87" s="42" t="s">
        <v>138</v>
      </c>
      <c r="D87" s="31"/>
      <c r="E87" s="31"/>
      <c r="F87" s="31"/>
      <c r="G87" s="40"/>
      <c r="H87" s="51"/>
      <c r="J87" s="48" t="str">
        <f t="shared" si="12"/>
        <v>Palun kontrolli hinnanguid</v>
      </c>
    </row>
    <row r="88" spans="1:10" s="16" customFormat="1" ht="60" x14ac:dyDescent="0.25">
      <c r="A88" s="29">
        <f t="shared" si="10"/>
        <v>76</v>
      </c>
      <c r="B88" s="41" t="s">
        <v>143</v>
      </c>
      <c r="C88" s="42" t="s">
        <v>144</v>
      </c>
      <c r="D88" s="31"/>
      <c r="E88" s="31"/>
      <c r="F88" s="31"/>
      <c r="G88" s="40"/>
      <c r="H88" s="51"/>
      <c r="J88" s="48" t="str">
        <f t="shared" si="12"/>
        <v>Palun kontrolli hinnanguid</v>
      </c>
    </row>
    <row r="89" spans="1:10" s="16" customFormat="1" ht="90.75" customHeight="1" x14ac:dyDescent="0.25">
      <c r="A89" s="29">
        <f t="shared" si="10"/>
        <v>77</v>
      </c>
      <c r="B89" s="41" t="s">
        <v>143</v>
      </c>
      <c r="C89" s="42" t="s">
        <v>145</v>
      </c>
      <c r="D89" s="31"/>
      <c r="E89" s="31"/>
      <c r="F89" s="31"/>
      <c r="G89" s="40"/>
      <c r="H89" s="51"/>
      <c r="J89" s="48" t="str">
        <f t="shared" si="12"/>
        <v>Palun kontrolli hinnanguid</v>
      </c>
    </row>
    <row r="90" spans="1:10" s="16" customFormat="1" ht="240.75" customHeight="1" x14ac:dyDescent="0.25">
      <c r="A90" s="29">
        <f t="shared" si="10"/>
        <v>78</v>
      </c>
      <c r="B90" s="41" t="s">
        <v>146</v>
      </c>
      <c r="C90" s="42" t="s">
        <v>281</v>
      </c>
      <c r="D90" s="31"/>
      <c r="E90" s="31"/>
      <c r="F90" s="31"/>
      <c r="G90" s="40"/>
      <c r="H90" s="51"/>
      <c r="J90" s="48" t="str">
        <f t="shared" si="12"/>
        <v>Palun kontrolli hinnanguid</v>
      </c>
    </row>
    <row r="91" spans="1:10" s="16" customFormat="1" x14ac:dyDescent="0.25">
      <c r="A91" s="29"/>
      <c r="B91" s="1" t="s">
        <v>250</v>
      </c>
      <c r="C91" s="42"/>
      <c r="D91" s="45"/>
      <c r="E91" s="45"/>
      <c r="F91" s="45"/>
      <c r="G91" s="46"/>
      <c r="H91" s="52"/>
      <c r="J91" s="48"/>
    </row>
    <row r="92" spans="1:10" s="16" customFormat="1" ht="30" x14ac:dyDescent="0.25">
      <c r="A92" s="29">
        <f>A90+1</f>
        <v>79</v>
      </c>
      <c r="B92" s="41" t="s">
        <v>147</v>
      </c>
      <c r="C92" s="42" t="s">
        <v>261</v>
      </c>
      <c r="D92" s="31"/>
      <c r="E92" s="31"/>
      <c r="F92" s="31"/>
      <c r="G92" s="40"/>
      <c r="H92" s="51"/>
      <c r="J92" s="48" t="str">
        <f t="shared" si="12"/>
        <v>Palun kontrolli hinnanguid</v>
      </c>
    </row>
    <row r="93" spans="1:10" s="16" customFormat="1" ht="60" x14ac:dyDescent="0.25">
      <c r="A93" s="29">
        <f t="shared" si="10"/>
        <v>80</v>
      </c>
      <c r="B93" s="41" t="s">
        <v>147</v>
      </c>
      <c r="C93" s="42" t="s">
        <v>148</v>
      </c>
      <c r="D93" s="31"/>
      <c r="E93" s="31"/>
      <c r="F93" s="31"/>
      <c r="G93" s="40"/>
      <c r="H93" s="51"/>
      <c r="J93" s="48" t="str">
        <f t="shared" si="12"/>
        <v>Palun kontrolli hinnanguid</v>
      </c>
    </row>
    <row r="94" spans="1:10" s="16" customFormat="1" ht="75" x14ac:dyDescent="0.25">
      <c r="A94" s="29">
        <f t="shared" si="10"/>
        <v>81</v>
      </c>
      <c r="B94" s="41" t="s">
        <v>147</v>
      </c>
      <c r="C94" s="42" t="s">
        <v>149</v>
      </c>
      <c r="D94" s="31"/>
      <c r="E94" s="31"/>
      <c r="F94" s="31"/>
      <c r="G94" s="40"/>
      <c r="H94" s="51"/>
      <c r="J94" s="48" t="str">
        <f t="shared" si="12"/>
        <v>Palun kontrolli hinnanguid</v>
      </c>
    </row>
    <row r="95" spans="1:10" s="16" customFormat="1" x14ac:dyDescent="0.25">
      <c r="A95" s="29"/>
      <c r="B95" s="1" t="s">
        <v>152</v>
      </c>
      <c r="C95" s="42"/>
      <c r="D95" s="45"/>
      <c r="E95" s="45"/>
      <c r="F95" s="45"/>
      <c r="G95" s="46"/>
      <c r="H95" s="52"/>
      <c r="J95" s="48"/>
    </row>
    <row r="96" spans="1:10" s="16" customFormat="1" ht="137.25" customHeight="1" x14ac:dyDescent="0.25">
      <c r="A96" s="29">
        <f>A94+1</f>
        <v>82</v>
      </c>
      <c r="B96" s="41" t="s">
        <v>153</v>
      </c>
      <c r="C96" s="42" t="s">
        <v>154</v>
      </c>
      <c r="D96" s="31"/>
      <c r="E96" s="31"/>
      <c r="F96" s="31"/>
      <c r="G96" s="40"/>
      <c r="H96" s="51"/>
      <c r="J96" s="48" t="str">
        <f t="shared" si="12"/>
        <v>Palun kontrolli hinnanguid</v>
      </c>
    </row>
    <row r="97" spans="1:10" s="16" customFormat="1" ht="45" x14ac:dyDescent="0.25">
      <c r="A97" s="29">
        <f t="shared" si="10"/>
        <v>83</v>
      </c>
      <c r="B97" s="41" t="s">
        <v>153</v>
      </c>
      <c r="C97" s="42" t="s">
        <v>155</v>
      </c>
      <c r="D97" s="31"/>
      <c r="E97" s="31"/>
      <c r="F97" s="31"/>
      <c r="G97" s="40"/>
      <c r="H97" s="51"/>
      <c r="J97" s="48" t="str">
        <f t="shared" si="12"/>
        <v>Palun kontrolli hinnanguid</v>
      </c>
    </row>
    <row r="98" spans="1:10" s="16" customFormat="1" ht="60" x14ac:dyDescent="0.25">
      <c r="A98" s="29">
        <f t="shared" si="10"/>
        <v>84</v>
      </c>
      <c r="B98" s="41" t="s">
        <v>153</v>
      </c>
      <c r="C98" s="42" t="s">
        <v>156</v>
      </c>
      <c r="D98" s="31"/>
      <c r="E98" s="31"/>
      <c r="F98" s="31"/>
      <c r="G98" s="40"/>
      <c r="H98" s="51"/>
      <c r="J98" s="48" t="str">
        <f t="shared" si="12"/>
        <v>Palun kontrolli hinnanguid</v>
      </c>
    </row>
    <row r="99" spans="1:10" s="16" customFormat="1" x14ac:dyDescent="0.25">
      <c r="A99" s="29"/>
      <c r="B99" s="1" t="s">
        <v>262</v>
      </c>
      <c r="C99" s="42"/>
      <c r="D99" s="45"/>
      <c r="E99" s="45"/>
      <c r="F99" s="45"/>
      <c r="G99" s="46"/>
      <c r="H99" s="52"/>
      <c r="J99" s="48"/>
    </row>
    <row r="100" spans="1:10" s="16" customFormat="1" ht="30" x14ac:dyDescent="0.25">
      <c r="A100" s="29">
        <f>A98+1</f>
        <v>85</v>
      </c>
      <c r="B100" s="41" t="s">
        <v>157</v>
      </c>
      <c r="C100" s="42" t="s">
        <v>261</v>
      </c>
      <c r="D100" s="31"/>
      <c r="E100" s="31"/>
      <c r="F100" s="31"/>
      <c r="G100" s="40"/>
      <c r="H100" s="51"/>
      <c r="J100" s="48" t="str">
        <f t="shared" si="12"/>
        <v>Palun kontrolli hinnanguid</v>
      </c>
    </row>
    <row r="101" spans="1:10" s="16" customFormat="1" ht="61.5" customHeight="1" x14ac:dyDescent="0.25">
      <c r="A101" s="29">
        <f t="shared" si="10"/>
        <v>86</v>
      </c>
      <c r="B101" s="41" t="s">
        <v>157</v>
      </c>
      <c r="C101" s="42" t="s">
        <v>158</v>
      </c>
      <c r="D101" s="31"/>
      <c r="E101" s="31"/>
      <c r="F101" s="31"/>
      <c r="G101" s="40"/>
      <c r="H101" s="51"/>
      <c r="J101" s="48" t="str">
        <f t="shared" si="12"/>
        <v>Palun kontrolli hinnanguid</v>
      </c>
    </row>
    <row r="102" spans="1:10" s="16" customFormat="1" ht="213" customHeight="1" x14ac:dyDescent="0.25">
      <c r="A102" s="29">
        <f t="shared" si="10"/>
        <v>87</v>
      </c>
      <c r="B102" s="41" t="s">
        <v>157</v>
      </c>
      <c r="C102" s="42" t="s">
        <v>282</v>
      </c>
      <c r="D102" s="31"/>
      <c r="E102" s="31"/>
      <c r="F102" s="31"/>
      <c r="G102" s="40"/>
      <c r="H102" s="51"/>
      <c r="J102" s="48" t="str">
        <f t="shared" si="12"/>
        <v>Palun kontrolli hinnanguid</v>
      </c>
    </row>
    <row r="103" spans="1:10" s="16" customFormat="1" ht="60" x14ac:dyDescent="0.25">
      <c r="A103" s="29">
        <f t="shared" si="10"/>
        <v>88</v>
      </c>
      <c r="B103" s="41" t="s">
        <v>157</v>
      </c>
      <c r="C103" s="42" t="s">
        <v>150</v>
      </c>
      <c r="D103" s="31"/>
      <c r="E103" s="31"/>
      <c r="F103" s="31"/>
      <c r="G103" s="40"/>
      <c r="H103" s="51"/>
      <c r="J103" s="48" t="str">
        <f t="shared" si="12"/>
        <v>Palun kontrolli hinnanguid</v>
      </c>
    </row>
    <row r="104" spans="1:10" s="16" customFormat="1" ht="45" x14ac:dyDescent="0.25">
      <c r="A104" s="29">
        <f t="shared" si="10"/>
        <v>89</v>
      </c>
      <c r="B104" s="41" t="s">
        <v>157</v>
      </c>
      <c r="C104" s="42" t="s">
        <v>151</v>
      </c>
      <c r="D104" s="31"/>
      <c r="E104" s="31"/>
      <c r="F104" s="31"/>
      <c r="G104" s="40"/>
      <c r="H104" s="51"/>
      <c r="J104" s="48" t="str">
        <f t="shared" si="12"/>
        <v>Palun kontrolli hinnanguid</v>
      </c>
    </row>
    <row r="105" spans="1:10" s="16" customFormat="1" x14ac:dyDescent="0.25">
      <c r="A105" s="29"/>
      <c r="B105" s="1" t="s">
        <v>159</v>
      </c>
      <c r="C105" s="42"/>
      <c r="D105" s="45"/>
      <c r="E105" s="45"/>
      <c r="F105" s="45"/>
      <c r="G105" s="46"/>
      <c r="H105" s="52"/>
      <c r="J105" s="48"/>
    </row>
    <row r="106" spans="1:10" s="16" customFormat="1" ht="213" customHeight="1" x14ac:dyDescent="0.25">
      <c r="A106" s="29">
        <f>A104+1</f>
        <v>90</v>
      </c>
      <c r="B106" s="41" t="s">
        <v>160</v>
      </c>
      <c r="C106" s="42" t="s">
        <v>283</v>
      </c>
      <c r="D106" s="31"/>
      <c r="E106" s="31"/>
      <c r="F106" s="31"/>
      <c r="G106" s="40"/>
      <c r="H106" s="51"/>
      <c r="J106" s="48" t="str">
        <f t="shared" si="12"/>
        <v>Palun kontrolli hinnanguid</v>
      </c>
    </row>
    <row r="107" spans="1:10" s="16" customFormat="1" ht="90" x14ac:dyDescent="0.25">
      <c r="A107" s="29">
        <f t="shared" si="10"/>
        <v>91</v>
      </c>
      <c r="B107" s="41" t="s">
        <v>161</v>
      </c>
      <c r="C107" s="42" t="s">
        <v>162</v>
      </c>
      <c r="D107" s="31"/>
      <c r="E107" s="31"/>
      <c r="F107" s="31"/>
      <c r="G107" s="40"/>
      <c r="H107" s="51"/>
      <c r="J107" s="48" t="str">
        <f t="shared" si="12"/>
        <v>Palun kontrolli hinnanguid</v>
      </c>
    </row>
    <row r="108" spans="1:10" s="16" customFormat="1" ht="47.25" customHeight="1" x14ac:dyDescent="0.25">
      <c r="A108" s="29">
        <f t="shared" si="10"/>
        <v>92</v>
      </c>
      <c r="B108" s="41" t="s">
        <v>161</v>
      </c>
      <c r="C108" s="42" t="s">
        <v>163</v>
      </c>
      <c r="D108" s="31"/>
      <c r="E108" s="31"/>
      <c r="F108" s="31"/>
      <c r="G108" s="40"/>
      <c r="H108" s="51"/>
      <c r="J108" s="48" t="str">
        <f t="shared" si="12"/>
        <v>Palun kontrolli hinnanguid</v>
      </c>
    </row>
    <row r="109" spans="1:10" s="16" customFormat="1" ht="136.5" customHeight="1" x14ac:dyDescent="0.25">
      <c r="A109" s="29">
        <f t="shared" si="10"/>
        <v>93</v>
      </c>
      <c r="B109" s="41" t="s">
        <v>161</v>
      </c>
      <c r="C109" s="42" t="s">
        <v>263</v>
      </c>
      <c r="D109" s="31"/>
      <c r="E109" s="31"/>
      <c r="F109" s="31"/>
      <c r="G109" s="40"/>
      <c r="H109" s="51"/>
      <c r="J109" s="48" t="str">
        <f t="shared" si="12"/>
        <v>Palun kontrolli hinnanguid</v>
      </c>
    </row>
    <row r="110" spans="1:10" s="16" customFormat="1" ht="60" x14ac:dyDescent="0.25">
      <c r="A110" s="29">
        <f t="shared" si="10"/>
        <v>94</v>
      </c>
      <c r="B110" s="41" t="s">
        <v>21</v>
      </c>
      <c r="C110" s="42" t="s">
        <v>264</v>
      </c>
      <c r="D110" s="31"/>
      <c r="E110" s="31"/>
      <c r="F110" s="31"/>
      <c r="G110" s="40"/>
      <c r="H110" s="51"/>
      <c r="J110" s="48" t="str">
        <f t="shared" si="12"/>
        <v>Palun kontrolli hinnanguid</v>
      </c>
    </row>
    <row r="111" spans="1:10" s="16" customFormat="1" ht="30" x14ac:dyDescent="0.25">
      <c r="A111" s="29">
        <f>A110+1</f>
        <v>95</v>
      </c>
      <c r="B111" s="41" t="s">
        <v>22</v>
      </c>
      <c r="C111" s="42" t="s">
        <v>164</v>
      </c>
      <c r="D111" s="31"/>
      <c r="E111" s="31"/>
      <c r="F111" s="31"/>
      <c r="G111" s="40"/>
      <c r="H111" s="51"/>
      <c r="J111" s="48" t="str">
        <f t="shared" si="12"/>
        <v>Palun kontrolli hinnanguid</v>
      </c>
    </row>
    <row r="112" spans="1:10" s="16" customFormat="1" ht="120" customHeight="1" x14ac:dyDescent="0.25">
      <c r="A112" s="29">
        <f t="shared" si="10"/>
        <v>96</v>
      </c>
      <c r="B112" s="41" t="s">
        <v>22</v>
      </c>
      <c r="C112" s="42" t="s">
        <v>165</v>
      </c>
      <c r="D112" s="31"/>
      <c r="E112" s="31"/>
      <c r="F112" s="31"/>
      <c r="G112" s="40"/>
      <c r="H112" s="51"/>
      <c r="J112" s="48" t="str">
        <f t="shared" si="12"/>
        <v>Palun kontrolli hinnanguid</v>
      </c>
    </row>
    <row r="113" spans="1:10" s="16" customFormat="1" ht="45" x14ac:dyDescent="0.25">
      <c r="A113" s="29">
        <f t="shared" si="10"/>
        <v>97</v>
      </c>
      <c r="B113" s="41" t="s">
        <v>22</v>
      </c>
      <c r="C113" s="42" t="s">
        <v>166</v>
      </c>
      <c r="D113" s="31"/>
      <c r="E113" s="31"/>
      <c r="F113" s="31"/>
      <c r="G113" s="40"/>
      <c r="H113" s="51"/>
      <c r="J113" s="48" t="str">
        <f t="shared" si="12"/>
        <v>Palun kontrolli hinnanguid</v>
      </c>
    </row>
    <row r="114" spans="1:10" s="16" customFormat="1" ht="45" x14ac:dyDescent="0.25">
      <c r="A114" s="29">
        <f t="shared" si="10"/>
        <v>98</v>
      </c>
      <c r="B114" s="41" t="s">
        <v>22</v>
      </c>
      <c r="C114" s="42" t="s">
        <v>167</v>
      </c>
      <c r="D114" s="31"/>
      <c r="E114" s="31"/>
      <c r="F114" s="31"/>
      <c r="G114" s="40"/>
      <c r="H114" s="51"/>
      <c r="J114" s="48" t="str">
        <f t="shared" si="12"/>
        <v>Palun kontrolli hinnanguid</v>
      </c>
    </row>
    <row r="115" spans="1:10" s="16" customFormat="1" ht="45" x14ac:dyDescent="0.25">
      <c r="A115" s="29">
        <f t="shared" si="10"/>
        <v>99</v>
      </c>
      <c r="B115" s="41" t="s">
        <v>22</v>
      </c>
      <c r="C115" s="42" t="s">
        <v>168</v>
      </c>
      <c r="D115" s="31"/>
      <c r="E115" s="31"/>
      <c r="F115" s="31"/>
      <c r="G115" s="40"/>
      <c r="H115" s="51"/>
      <c r="J115" s="48" t="str">
        <f t="shared" si="12"/>
        <v>Palun kontrolli hinnanguid</v>
      </c>
    </row>
    <row r="116" spans="1:10" s="16" customFormat="1" ht="60" x14ac:dyDescent="0.25">
      <c r="A116" s="29">
        <f>A115+1</f>
        <v>100</v>
      </c>
      <c r="B116" s="41" t="s">
        <v>169</v>
      </c>
      <c r="C116" s="42" t="s">
        <v>170</v>
      </c>
      <c r="D116" s="31"/>
      <c r="E116" s="31"/>
      <c r="F116" s="31"/>
      <c r="G116" s="40"/>
      <c r="H116" s="51"/>
      <c r="J116" s="48" t="str">
        <f t="shared" si="12"/>
        <v>Palun kontrolli hinnanguid</v>
      </c>
    </row>
    <row r="117" spans="1:10" s="16" customFormat="1" ht="120" customHeight="1" x14ac:dyDescent="0.25">
      <c r="A117" s="29">
        <f t="shared" ref="A117:A137" si="13">A116+1</f>
        <v>101</v>
      </c>
      <c r="B117" s="41" t="s">
        <v>23</v>
      </c>
      <c r="C117" s="42" t="s">
        <v>171</v>
      </c>
      <c r="D117" s="31"/>
      <c r="E117" s="31"/>
      <c r="F117" s="31"/>
      <c r="G117" s="40"/>
      <c r="H117" s="51"/>
      <c r="J117" s="48" t="str">
        <f t="shared" si="12"/>
        <v>Palun kontrolli hinnanguid</v>
      </c>
    </row>
    <row r="118" spans="1:10" s="16" customFormat="1" ht="46.5" customHeight="1" x14ac:dyDescent="0.25">
      <c r="A118" s="29">
        <f t="shared" si="13"/>
        <v>102</v>
      </c>
      <c r="B118" s="41" t="s">
        <v>23</v>
      </c>
      <c r="C118" s="42" t="s">
        <v>172</v>
      </c>
      <c r="D118" s="31"/>
      <c r="E118" s="31"/>
      <c r="F118" s="31"/>
      <c r="G118" s="40"/>
      <c r="H118" s="51"/>
      <c r="J118" s="48" t="str">
        <f t="shared" si="12"/>
        <v>Palun kontrolli hinnanguid</v>
      </c>
    </row>
    <row r="119" spans="1:10" s="16" customFormat="1" ht="30" x14ac:dyDescent="0.25">
      <c r="A119" s="29">
        <f t="shared" si="13"/>
        <v>103</v>
      </c>
      <c r="B119" s="41" t="s">
        <v>23</v>
      </c>
      <c r="C119" s="42" t="s">
        <v>173</v>
      </c>
      <c r="D119" s="31"/>
      <c r="E119" s="31"/>
      <c r="F119" s="31"/>
      <c r="G119" s="40"/>
      <c r="H119" s="51"/>
      <c r="J119" s="48" t="str">
        <f t="shared" si="12"/>
        <v>Palun kontrolli hinnanguid</v>
      </c>
    </row>
    <row r="120" spans="1:10" s="16" customFormat="1" ht="30" x14ac:dyDescent="0.25">
      <c r="A120" s="29">
        <f t="shared" si="13"/>
        <v>104</v>
      </c>
      <c r="B120" s="41" t="s">
        <v>23</v>
      </c>
      <c r="C120" s="42" t="s">
        <v>265</v>
      </c>
      <c r="D120" s="31"/>
      <c r="E120" s="31"/>
      <c r="F120" s="31"/>
      <c r="G120" s="40"/>
      <c r="H120" s="51"/>
      <c r="J120" s="48" t="str">
        <f t="shared" si="12"/>
        <v>Palun kontrolli hinnanguid</v>
      </c>
    </row>
    <row r="121" spans="1:10" s="16" customFormat="1" ht="47.25" customHeight="1" x14ac:dyDescent="0.25">
      <c r="A121" s="29">
        <f t="shared" si="13"/>
        <v>105</v>
      </c>
      <c r="B121" s="41" t="s">
        <v>174</v>
      </c>
      <c r="C121" s="42" t="s">
        <v>175</v>
      </c>
      <c r="D121" s="31"/>
      <c r="E121" s="31"/>
      <c r="F121" s="31"/>
      <c r="G121" s="40"/>
      <c r="H121" s="51"/>
      <c r="J121" s="48" t="str">
        <f t="shared" si="12"/>
        <v>Palun kontrolli hinnanguid</v>
      </c>
    </row>
    <row r="122" spans="1:10" s="16" customFormat="1" ht="60" x14ac:dyDescent="0.25">
      <c r="A122" s="29">
        <f t="shared" si="13"/>
        <v>106</v>
      </c>
      <c r="B122" s="41" t="s">
        <v>174</v>
      </c>
      <c r="C122" s="42" t="s">
        <v>176</v>
      </c>
      <c r="D122" s="31"/>
      <c r="E122" s="31"/>
      <c r="F122" s="31"/>
      <c r="G122" s="40"/>
      <c r="H122" s="51"/>
      <c r="J122" s="48" t="str">
        <f t="shared" si="12"/>
        <v>Palun kontrolli hinnanguid</v>
      </c>
    </row>
    <row r="123" spans="1:10" s="16" customFormat="1" ht="30.75" customHeight="1" x14ac:dyDescent="0.25">
      <c r="A123" s="29">
        <f t="shared" si="13"/>
        <v>107</v>
      </c>
      <c r="B123" s="41" t="s">
        <v>174</v>
      </c>
      <c r="C123" s="42" t="s">
        <v>177</v>
      </c>
      <c r="D123" s="31"/>
      <c r="E123" s="31"/>
      <c r="F123" s="31"/>
      <c r="G123" s="40"/>
      <c r="H123" s="51"/>
      <c r="J123" s="48" t="str">
        <f t="shared" si="12"/>
        <v>Palun kontrolli hinnanguid</v>
      </c>
    </row>
    <row r="124" spans="1:10" s="16" customFormat="1" ht="60" x14ac:dyDescent="0.25">
      <c r="A124" s="29">
        <f t="shared" si="13"/>
        <v>108</v>
      </c>
      <c r="B124" s="41" t="s">
        <v>174</v>
      </c>
      <c r="C124" s="42" t="s">
        <v>266</v>
      </c>
      <c r="D124" s="31"/>
      <c r="E124" s="31"/>
      <c r="F124" s="31"/>
      <c r="G124" s="40"/>
      <c r="H124" s="51"/>
      <c r="J124" s="48" t="str">
        <f t="shared" si="12"/>
        <v>Palun kontrolli hinnanguid</v>
      </c>
    </row>
    <row r="125" spans="1:10" s="16" customFormat="1" ht="46.5" customHeight="1" x14ac:dyDescent="0.25">
      <c r="A125" s="29">
        <f t="shared" si="13"/>
        <v>109</v>
      </c>
      <c r="B125" s="41" t="s">
        <v>174</v>
      </c>
      <c r="C125" s="42" t="s">
        <v>178</v>
      </c>
      <c r="D125" s="31"/>
      <c r="E125" s="31"/>
      <c r="F125" s="31"/>
      <c r="G125" s="40"/>
      <c r="H125" s="51"/>
      <c r="J125" s="48" t="str">
        <f t="shared" si="12"/>
        <v>Palun kontrolli hinnanguid</v>
      </c>
    </row>
    <row r="126" spans="1:10" s="16" customFormat="1" ht="45" x14ac:dyDescent="0.25">
      <c r="A126" s="29">
        <f>A125+1</f>
        <v>110</v>
      </c>
      <c r="B126" s="41" t="s">
        <v>179</v>
      </c>
      <c r="C126" s="42" t="s">
        <v>180</v>
      </c>
      <c r="D126" s="31"/>
      <c r="E126" s="31"/>
      <c r="F126" s="40"/>
      <c r="G126" s="31"/>
      <c r="H126" s="51"/>
      <c r="J126" s="48" t="str">
        <f t="shared" si="12"/>
        <v>Palun kontrolli hinnanguid</v>
      </c>
    </row>
    <row r="127" spans="1:10" s="16" customFormat="1" ht="60" x14ac:dyDescent="0.25">
      <c r="A127" s="29">
        <f t="shared" si="13"/>
        <v>111</v>
      </c>
      <c r="B127" s="41" t="s">
        <v>179</v>
      </c>
      <c r="C127" s="42" t="s">
        <v>181</v>
      </c>
      <c r="D127" s="31"/>
      <c r="E127" s="31"/>
      <c r="F127" s="40"/>
      <c r="G127" s="31"/>
      <c r="H127" s="51"/>
      <c r="J127" s="48" t="str">
        <f t="shared" si="12"/>
        <v>Palun kontrolli hinnanguid</v>
      </c>
    </row>
    <row r="128" spans="1:10" s="16" customFormat="1" ht="93" customHeight="1" x14ac:dyDescent="0.25">
      <c r="A128" s="29">
        <f t="shared" si="13"/>
        <v>112</v>
      </c>
      <c r="B128" s="41" t="s">
        <v>179</v>
      </c>
      <c r="C128" s="42" t="s">
        <v>182</v>
      </c>
      <c r="D128" s="31"/>
      <c r="E128" s="31"/>
      <c r="F128" s="40"/>
      <c r="G128" s="31"/>
      <c r="H128" s="51"/>
      <c r="J128" s="48" t="str">
        <f t="shared" si="12"/>
        <v>Palun kontrolli hinnanguid</v>
      </c>
    </row>
    <row r="129" spans="1:10" s="16" customFormat="1" ht="123.75" customHeight="1" x14ac:dyDescent="0.25">
      <c r="A129" s="29">
        <f t="shared" si="13"/>
        <v>113</v>
      </c>
      <c r="B129" s="41" t="s">
        <v>183</v>
      </c>
      <c r="C129" s="42" t="s">
        <v>267</v>
      </c>
      <c r="D129" s="31"/>
      <c r="E129" s="31"/>
      <c r="F129" s="40"/>
      <c r="G129" s="31"/>
      <c r="H129" s="51"/>
      <c r="J129" s="48" t="str">
        <f t="shared" si="12"/>
        <v>Palun kontrolli hinnanguid</v>
      </c>
    </row>
    <row r="130" spans="1:10" s="16" customFormat="1" ht="60" x14ac:dyDescent="0.25">
      <c r="A130" s="29">
        <f t="shared" si="13"/>
        <v>114</v>
      </c>
      <c r="B130" s="41" t="s">
        <v>184</v>
      </c>
      <c r="C130" s="42" t="s">
        <v>185</v>
      </c>
      <c r="D130" s="31"/>
      <c r="E130" s="31"/>
      <c r="F130" s="40"/>
      <c r="G130" s="31"/>
      <c r="H130" s="51"/>
      <c r="J130" s="48" t="str">
        <f t="shared" si="12"/>
        <v>Palun kontrolli hinnanguid</v>
      </c>
    </row>
    <row r="131" spans="1:10" s="16" customFormat="1" ht="60" x14ac:dyDescent="0.25">
      <c r="A131" s="29">
        <f t="shared" si="13"/>
        <v>115</v>
      </c>
      <c r="B131" s="41" t="s">
        <v>184</v>
      </c>
      <c r="C131" s="42" t="s">
        <v>186</v>
      </c>
      <c r="D131" s="31"/>
      <c r="E131" s="31"/>
      <c r="F131" s="40"/>
      <c r="G131" s="31"/>
      <c r="H131" s="51"/>
      <c r="J131" s="48" t="str">
        <f t="shared" si="12"/>
        <v>Palun kontrolli hinnanguid</v>
      </c>
    </row>
    <row r="132" spans="1:10" s="16" customFormat="1" ht="45" x14ac:dyDescent="0.25">
      <c r="A132" s="29">
        <f t="shared" si="13"/>
        <v>116</v>
      </c>
      <c r="B132" s="41" t="s">
        <v>184</v>
      </c>
      <c r="C132" s="42" t="s">
        <v>187</v>
      </c>
      <c r="D132" s="31"/>
      <c r="E132" s="31"/>
      <c r="F132" s="40"/>
      <c r="G132" s="31"/>
      <c r="H132" s="51"/>
      <c r="J132" s="48" t="str">
        <f t="shared" si="12"/>
        <v>Palun kontrolli hinnanguid</v>
      </c>
    </row>
    <row r="133" spans="1:10" s="16" customFormat="1" ht="79.5" customHeight="1" x14ac:dyDescent="0.25">
      <c r="A133" s="29">
        <f t="shared" si="13"/>
        <v>117</v>
      </c>
      <c r="B133" s="41" t="s">
        <v>268</v>
      </c>
      <c r="C133" s="42" t="s">
        <v>269</v>
      </c>
      <c r="D133" s="31"/>
      <c r="E133" s="31"/>
      <c r="F133" s="40"/>
      <c r="G133" s="31"/>
      <c r="H133" s="51"/>
      <c r="J133" s="48"/>
    </row>
    <row r="134" spans="1:10" s="16" customFormat="1" ht="119.25" customHeight="1" x14ac:dyDescent="0.25">
      <c r="A134" s="29">
        <f t="shared" si="13"/>
        <v>118</v>
      </c>
      <c r="B134" s="41" t="s">
        <v>188</v>
      </c>
      <c r="C134" s="42" t="s">
        <v>189</v>
      </c>
      <c r="D134" s="31"/>
      <c r="E134" s="31"/>
      <c r="F134" s="40"/>
      <c r="G134" s="31"/>
      <c r="H134" s="51"/>
      <c r="J134" s="48" t="str">
        <f t="shared" ref="J134:J137" si="14">IF(COUNTIF(D134:G134,"X")&lt;&gt;1,"Palun kontrolli hinnanguid","")</f>
        <v>Palun kontrolli hinnanguid</v>
      </c>
    </row>
    <row r="135" spans="1:10" s="16" customFormat="1" ht="30" x14ac:dyDescent="0.25">
      <c r="A135" s="29">
        <f t="shared" si="13"/>
        <v>119</v>
      </c>
      <c r="B135" s="41" t="s">
        <v>188</v>
      </c>
      <c r="C135" s="42" t="s">
        <v>253</v>
      </c>
      <c r="D135" s="31"/>
      <c r="E135" s="31"/>
      <c r="F135" s="40"/>
      <c r="G135" s="31"/>
      <c r="H135" s="51"/>
      <c r="J135" s="48" t="str">
        <f t="shared" si="14"/>
        <v>Palun kontrolli hinnanguid</v>
      </c>
    </row>
    <row r="136" spans="1:10" s="16" customFormat="1" ht="75" customHeight="1" x14ac:dyDescent="0.25">
      <c r="A136" s="29">
        <f t="shared" si="13"/>
        <v>120</v>
      </c>
      <c r="B136" s="41" t="s">
        <v>188</v>
      </c>
      <c r="C136" s="42" t="s">
        <v>190</v>
      </c>
      <c r="D136" s="31"/>
      <c r="E136" s="31"/>
      <c r="F136" s="40"/>
      <c r="G136" s="31"/>
      <c r="H136" s="51"/>
      <c r="J136" s="48" t="str">
        <f t="shared" si="14"/>
        <v>Palun kontrolli hinnanguid</v>
      </c>
    </row>
    <row r="137" spans="1:10" s="16" customFormat="1" ht="60" x14ac:dyDescent="0.25">
      <c r="A137" s="29">
        <f t="shared" si="13"/>
        <v>121</v>
      </c>
      <c r="B137" s="41" t="s">
        <v>188</v>
      </c>
      <c r="C137" s="42" t="s">
        <v>270</v>
      </c>
      <c r="D137" s="31"/>
      <c r="E137" s="31"/>
      <c r="F137" s="40"/>
      <c r="G137" s="31"/>
      <c r="H137" s="51"/>
      <c r="J137" s="48" t="str">
        <f t="shared" si="14"/>
        <v>Palun kontrolli hinnanguid</v>
      </c>
    </row>
    <row r="138" spans="1:10" s="16" customFormat="1" x14ac:dyDescent="0.25">
      <c r="A138" s="29"/>
      <c r="B138" s="1" t="s">
        <v>191</v>
      </c>
      <c r="C138" s="15"/>
      <c r="H138" s="14"/>
      <c r="J138" s="48"/>
    </row>
    <row r="139" spans="1:10" s="16" customFormat="1" ht="300" x14ac:dyDescent="0.25">
      <c r="A139" s="29">
        <f>A137+1</f>
        <v>122</v>
      </c>
      <c r="B139" s="41" t="s">
        <v>192</v>
      </c>
      <c r="C139" s="42" t="s">
        <v>193</v>
      </c>
      <c r="D139" s="31"/>
      <c r="E139" s="31"/>
      <c r="F139" s="40"/>
      <c r="G139" s="31"/>
      <c r="H139" s="51"/>
      <c r="J139" s="48" t="str">
        <f>IF(COUNTIF(D139:G139,"X")&lt;&gt;1,"Palun kontrolli hinnanguid","")</f>
        <v>Palun kontrolli hinnanguid</v>
      </c>
    </row>
    <row r="140" spans="1:10" s="16" customFormat="1" x14ac:dyDescent="0.25">
      <c r="A140" s="29"/>
      <c r="B140" s="1" t="s">
        <v>194</v>
      </c>
      <c r="C140" s="15"/>
      <c r="H140" s="14"/>
      <c r="J140" s="48"/>
    </row>
    <row r="141" spans="1:10" s="16" customFormat="1" ht="315" x14ac:dyDescent="0.25">
      <c r="A141" s="29">
        <f>A139+1</f>
        <v>123</v>
      </c>
      <c r="B141" s="41" t="s">
        <v>195</v>
      </c>
      <c r="C141" s="42" t="s">
        <v>271</v>
      </c>
      <c r="D141" s="31"/>
      <c r="E141" s="31"/>
      <c r="F141" s="31"/>
      <c r="G141" s="40"/>
      <c r="H141" s="51"/>
      <c r="J141" s="48" t="str">
        <f>IF(COUNTIF(D141:G141,"X")&lt;&gt;1,"Palun kontrolli hinnanguid","")</f>
        <v>Palun kontrolli hinnanguid</v>
      </c>
    </row>
    <row r="142" spans="1:10" s="16" customFormat="1" x14ac:dyDescent="0.25">
      <c r="A142" s="29"/>
      <c r="B142" s="1" t="s">
        <v>197</v>
      </c>
      <c r="C142" s="42"/>
      <c r="D142" s="45"/>
      <c r="E142" s="45"/>
      <c r="F142" s="45"/>
      <c r="G142" s="46"/>
      <c r="H142" s="52"/>
      <c r="J142" s="48"/>
    </row>
    <row r="143" spans="1:10" s="16" customFormat="1" ht="60" x14ac:dyDescent="0.25">
      <c r="A143" s="29">
        <f>A141+1</f>
        <v>124</v>
      </c>
      <c r="B143" s="41" t="s">
        <v>196</v>
      </c>
      <c r="C143" s="42" t="s">
        <v>198</v>
      </c>
      <c r="D143" s="31"/>
      <c r="E143" s="31"/>
      <c r="F143" s="31"/>
      <c r="G143" s="40"/>
      <c r="H143" s="51"/>
      <c r="J143" s="48" t="str">
        <f t="shared" ref="J143" si="15">IF(COUNTIF(D143:G143,"X")&lt;&gt;1,"Palun kontrolli hinnanguid","")</f>
        <v>Palun kontrolli hinnanguid</v>
      </c>
    </row>
    <row r="144" spans="1:10" s="16" customFormat="1" x14ac:dyDescent="0.25">
      <c r="A144" s="29"/>
      <c r="B144" s="1" t="s">
        <v>199</v>
      </c>
      <c r="C144" s="15"/>
      <c r="H144" s="14"/>
      <c r="J144" s="48"/>
    </row>
    <row r="145" spans="1:10" s="16" customFormat="1" ht="225" customHeight="1" x14ac:dyDescent="0.25">
      <c r="A145" s="29">
        <f>A143+1</f>
        <v>125</v>
      </c>
      <c r="B145" s="41" t="s">
        <v>200</v>
      </c>
      <c r="C145" s="42" t="s">
        <v>201</v>
      </c>
      <c r="D145" s="31"/>
      <c r="E145" s="31"/>
      <c r="F145" s="40"/>
      <c r="G145" s="31"/>
      <c r="H145" s="51"/>
      <c r="J145" s="48" t="str">
        <f t="shared" ref="J145:J155" si="16">IF(COUNTIF(D145:G145,"X")&lt;&gt;1,"Palun kontrolli hinnanguid","")</f>
        <v>Palun kontrolli hinnanguid</v>
      </c>
    </row>
    <row r="146" spans="1:10" s="16" customFormat="1" ht="166.5" customHeight="1" x14ac:dyDescent="0.25">
      <c r="A146" s="29">
        <f>A145+1</f>
        <v>126</v>
      </c>
      <c r="B146" s="41" t="s">
        <v>202</v>
      </c>
      <c r="C146" s="42" t="s">
        <v>203</v>
      </c>
      <c r="D146" s="31"/>
      <c r="E146" s="31"/>
      <c r="F146" s="40"/>
      <c r="G146" s="31"/>
      <c r="H146" s="51"/>
      <c r="J146" s="48" t="str">
        <f t="shared" si="16"/>
        <v>Palun kontrolli hinnanguid</v>
      </c>
    </row>
    <row r="147" spans="1:10" s="16" customFormat="1" ht="135" customHeight="1" x14ac:dyDescent="0.25">
      <c r="A147" s="29">
        <f>A146+1</f>
        <v>127</v>
      </c>
      <c r="B147" s="41" t="s">
        <v>204</v>
      </c>
      <c r="C147" s="43" t="s">
        <v>205</v>
      </c>
      <c r="D147" s="31"/>
      <c r="E147" s="40"/>
      <c r="F147" s="31"/>
      <c r="G147" s="31"/>
      <c r="H147" s="51"/>
      <c r="J147" s="48" t="str">
        <f t="shared" si="16"/>
        <v>Palun kontrolli hinnanguid</v>
      </c>
    </row>
    <row r="148" spans="1:10" s="16" customFormat="1" x14ac:dyDescent="0.25">
      <c r="A148" s="29"/>
      <c r="B148" s="1" t="s">
        <v>19</v>
      </c>
      <c r="C148" s="15"/>
      <c r="H148" s="14"/>
      <c r="J148" s="48"/>
    </row>
    <row r="149" spans="1:10" s="16" customFormat="1" ht="90" customHeight="1" x14ac:dyDescent="0.25">
      <c r="A149" s="29">
        <f>A147+1</f>
        <v>128</v>
      </c>
      <c r="B149" s="41" t="s">
        <v>206</v>
      </c>
      <c r="C149" s="42" t="s">
        <v>207</v>
      </c>
      <c r="D149" s="40"/>
      <c r="E149" s="40"/>
      <c r="F149" s="40"/>
      <c r="G149" s="40"/>
      <c r="H149" s="50"/>
      <c r="J149" s="48" t="str">
        <f t="shared" si="16"/>
        <v>Palun kontrolli hinnanguid</v>
      </c>
    </row>
    <row r="150" spans="1:10" s="16" customFormat="1" ht="226.5" customHeight="1" x14ac:dyDescent="0.25">
      <c r="A150" s="29">
        <f>A149+1</f>
        <v>129</v>
      </c>
      <c r="B150" s="41" t="s">
        <v>208</v>
      </c>
      <c r="C150" s="42" t="s">
        <v>272</v>
      </c>
      <c r="D150" s="40"/>
      <c r="E150" s="31"/>
      <c r="F150" s="31"/>
      <c r="G150" s="31"/>
      <c r="H150" s="51"/>
      <c r="J150" s="48" t="str">
        <f t="shared" si="16"/>
        <v>Palun kontrolli hinnanguid</v>
      </c>
    </row>
    <row r="151" spans="1:10" s="16" customFormat="1" ht="44.25" customHeight="1" x14ac:dyDescent="0.25">
      <c r="A151" s="29">
        <f>A150+1</f>
        <v>130</v>
      </c>
      <c r="B151" s="41" t="s">
        <v>209</v>
      </c>
      <c r="C151" s="42" t="s">
        <v>210</v>
      </c>
      <c r="D151" s="40"/>
      <c r="E151" s="31"/>
      <c r="F151" s="31"/>
      <c r="G151" s="31"/>
      <c r="H151" s="51"/>
      <c r="J151" s="48" t="str">
        <f t="shared" si="16"/>
        <v>Palun kontrolli hinnanguid</v>
      </c>
    </row>
    <row r="152" spans="1:10" s="16" customFormat="1" ht="44.25" customHeight="1" x14ac:dyDescent="0.25">
      <c r="A152" s="29">
        <f t="shared" ref="A152:A154" si="17">A151+1</f>
        <v>131</v>
      </c>
      <c r="B152" s="41" t="s">
        <v>209</v>
      </c>
      <c r="C152" s="42" t="s">
        <v>284</v>
      </c>
      <c r="D152" s="31"/>
      <c r="E152" s="40"/>
      <c r="F152" s="31"/>
      <c r="G152" s="31"/>
      <c r="H152" s="51"/>
      <c r="J152" s="48" t="str">
        <f t="shared" si="16"/>
        <v>Palun kontrolli hinnanguid</v>
      </c>
    </row>
    <row r="153" spans="1:10" s="16" customFormat="1" ht="18" customHeight="1" x14ac:dyDescent="0.25">
      <c r="A153" s="29">
        <f t="shared" si="17"/>
        <v>132</v>
      </c>
      <c r="B153" s="41" t="s">
        <v>209</v>
      </c>
      <c r="C153" s="42" t="s">
        <v>285</v>
      </c>
      <c r="D153" s="31"/>
      <c r="E153" s="31"/>
      <c r="F153" s="40"/>
      <c r="G153" s="31"/>
      <c r="H153" s="51"/>
      <c r="J153" s="48" t="str">
        <f t="shared" si="16"/>
        <v>Palun kontrolli hinnanguid</v>
      </c>
    </row>
    <row r="154" spans="1:10" s="16" customFormat="1" ht="195" customHeight="1" x14ac:dyDescent="0.25">
      <c r="A154" s="29">
        <f t="shared" si="17"/>
        <v>133</v>
      </c>
      <c r="B154" s="41" t="s">
        <v>209</v>
      </c>
      <c r="C154" s="42" t="s">
        <v>286</v>
      </c>
      <c r="D154" s="31"/>
      <c r="E154" s="31"/>
      <c r="F154" s="31"/>
      <c r="G154" s="40"/>
      <c r="H154" s="51"/>
      <c r="J154" s="48" t="str">
        <f t="shared" si="16"/>
        <v>Palun kontrolli hinnanguid</v>
      </c>
    </row>
    <row r="155" spans="1:10" s="16" customFormat="1" ht="30" x14ac:dyDescent="0.25">
      <c r="A155" s="29">
        <f>A154+1</f>
        <v>134</v>
      </c>
      <c r="B155" s="41" t="s">
        <v>209</v>
      </c>
      <c r="C155" s="42" t="s">
        <v>287</v>
      </c>
      <c r="D155" s="31"/>
      <c r="E155" s="31"/>
      <c r="F155" s="40"/>
      <c r="G155" s="31"/>
      <c r="H155" s="51"/>
      <c r="J155" s="48" t="str">
        <f t="shared" si="16"/>
        <v>Palun kontrolli hinnanguid</v>
      </c>
    </row>
    <row r="156" spans="1:10" s="16" customFormat="1" ht="92.25" customHeight="1" x14ac:dyDescent="0.25">
      <c r="A156" s="29">
        <f>A155+1</f>
        <v>135</v>
      </c>
      <c r="B156" s="41" t="s">
        <v>209</v>
      </c>
      <c r="C156" s="42" t="s">
        <v>288</v>
      </c>
      <c r="D156" s="31"/>
      <c r="E156" s="40"/>
      <c r="F156" s="31"/>
      <c r="G156" s="31"/>
      <c r="H156" s="51"/>
      <c r="J156" s="48" t="str">
        <f t="shared" ref="J156:J190" si="18">IF(COUNTIF(D156:G156,"X")&lt;&gt;1,"Palun kontrolli hinnanguid","")</f>
        <v>Palun kontrolli hinnanguid</v>
      </c>
    </row>
    <row r="157" spans="1:10" s="16" customFormat="1" ht="90" x14ac:dyDescent="0.25">
      <c r="A157" s="29">
        <f t="shared" ref="A157:A179" si="19">A156+1</f>
        <v>136</v>
      </c>
      <c r="B157" s="41" t="s">
        <v>209</v>
      </c>
      <c r="C157" s="42" t="s">
        <v>289</v>
      </c>
      <c r="D157" s="40"/>
      <c r="E157" s="31"/>
      <c r="F157" s="31"/>
      <c r="G157" s="31"/>
      <c r="H157" s="51"/>
      <c r="J157" s="48" t="str">
        <f t="shared" si="18"/>
        <v>Palun kontrolli hinnanguid</v>
      </c>
    </row>
    <row r="158" spans="1:10" s="16" customFormat="1" ht="60" x14ac:dyDescent="0.25">
      <c r="A158" s="29">
        <f t="shared" si="19"/>
        <v>137</v>
      </c>
      <c r="B158" s="41" t="s">
        <v>209</v>
      </c>
      <c r="C158" s="42" t="s">
        <v>290</v>
      </c>
      <c r="D158" s="31"/>
      <c r="E158" s="40"/>
      <c r="F158" s="31"/>
      <c r="G158" s="31"/>
      <c r="H158" s="51"/>
      <c r="J158" s="48" t="str">
        <f t="shared" si="18"/>
        <v>Palun kontrolli hinnanguid</v>
      </c>
    </row>
    <row r="159" spans="1:10" s="16" customFormat="1" ht="30" x14ac:dyDescent="0.25">
      <c r="A159" s="29">
        <f t="shared" si="19"/>
        <v>138</v>
      </c>
      <c r="B159" s="41" t="s">
        <v>209</v>
      </c>
      <c r="C159" s="42" t="s">
        <v>291</v>
      </c>
      <c r="D159" s="31"/>
      <c r="E159" s="31"/>
      <c r="F159" s="40"/>
      <c r="G159" s="31"/>
      <c r="H159" s="51"/>
      <c r="J159" s="48" t="str">
        <f t="shared" si="18"/>
        <v>Palun kontrolli hinnanguid</v>
      </c>
    </row>
    <row r="160" spans="1:10" s="16" customFormat="1" ht="30" x14ac:dyDescent="0.25">
      <c r="A160" s="29">
        <f t="shared" si="19"/>
        <v>139</v>
      </c>
      <c r="B160" s="41" t="s">
        <v>209</v>
      </c>
      <c r="C160" s="43" t="s">
        <v>292</v>
      </c>
      <c r="D160" s="31"/>
      <c r="E160" s="31"/>
      <c r="F160" s="31"/>
      <c r="G160" s="40"/>
      <c r="H160" s="51"/>
      <c r="J160" s="48" t="str">
        <f t="shared" si="18"/>
        <v>Palun kontrolli hinnanguid</v>
      </c>
    </row>
    <row r="161" spans="1:10" s="16" customFormat="1" ht="45" x14ac:dyDescent="0.25">
      <c r="A161" s="29">
        <f t="shared" si="19"/>
        <v>140</v>
      </c>
      <c r="B161" s="41" t="s">
        <v>209</v>
      </c>
      <c r="C161" s="43" t="s">
        <v>293</v>
      </c>
      <c r="D161" s="31"/>
      <c r="E161" s="31"/>
      <c r="F161" s="40"/>
      <c r="G161" s="31"/>
      <c r="H161" s="51"/>
      <c r="J161" s="48" t="str">
        <f t="shared" si="18"/>
        <v>Palun kontrolli hinnanguid</v>
      </c>
    </row>
    <row r="162" spans="1:10" s="16" customFormat="1" ht="165" x14ac:dyDescent="0.25">
      <c r="A162" s="29">
        <f t="shared" si="19"/>
        <v>141</v>
      </c>
      <c r="B162" s="41" t="s">
        <v>209</v>
      </c>
      <c r="C162" s="43" t="s">
        <v>211</v>
      </c>
      <c r="D162" s="31"/>
      <c r="E162" s="31"/>
      <c r="F162" s="40"/>
      <c r="G162" s="31"/>
      <c r="H162" s="51"/>
      <c r="J162" s="48" t="str">
        <f t="shared" si="18"/>
        <v>Palun kontrolli hinnanguid</v>
      </c>
    </row>
    <row r="163" spans="1:10" s="16" customFormat="1" ht="75" x14ac:dyDescent="0.25">
      <c r="A163" s="29">
        <f t="shared" si="19"/>
        <v>142</v>
      </c>
      <c r="B163" s="41" t="s">
        <v>209</v>
      </c>
      <c r="C163" s="43" t="s">
        <v>212</v>
      </c>
      <c r="D163" s="31"/>
      <c r="E163" s="31"/>
      <c r="F163" s="40"/>
      <c r="G163" s="31"/>
      <c r="H163" s="51"/>
      <c r="J163" s="48" t="str">
        <f t="shared" si="18"/>
        <v>Palun kontrolli hinnanguid</v>
      </c>
    </row>
    <row r="164" spans="1:10" s="16" customFormat="1" ht="75" customHeight="1" x14ac:dyDescent="0.25">
      <c r="A164" s="29">
        <f t="shared" si="19"/>
        <v>143</v>
      </c>
      <c r="B164" s="41" t="s">
        <v>209</v>
      </c>
      <c r="C164" s="43" t="s">
        <v>213</v>
      </c>
      <c r="D164" s="31"/>
      <c r="E164" s="31"/>
      <c r="F164" s="40"/>
      <c r="G164" s="31"/>
      <c r="H164" s="51"/>
      <c r="J164" s="48" t="str">
        <f t="shared" si="18"/>
        <v>Palun kontrolli hinnanguid</v>
      </c>
    </row>
    <row r="165" spans="1:10" s="16" customFormat="1" ht="18" customHeight="1" x14ac:dyDescent="0.25">
      <c r="A165" s="29">
        <f t="shared" si="19"/>
        <v>144</v>
      </c>
      <c r="B165" s="41" t="s">
        <v>209</v>
      </c>
      <c r="C165" s="43" t="s">
        <v>297</v>
      </c>
      <c r="D165" s="31"/>
      <c r="E165" s="31"/>
      <c r="F165" s="40"/>
      <c r="G165" s="31"/>
      <c r="H165" s="51"/>
      <c r="J165" s="48" t="str">
        <f t="shared" si="18"/>
        <v>Palun kontrolli hinnanguid</v>
      </c>
    </row>
    <row r="166" spans="1:10" s="16" customFormat="1" ht="60" x14ac:dyDescent="0.25">
      <c r="A166" s="29">
        <f t="shared" si="19"/>
        <v>145</v>
      </c>
      <c r="B166" s="41" t="s">
        <v>209</v>
      </c>
      <c r="C166" s="42" t="s">
        <v>298</v>
      </c>
      <c r="D166" s="31"/>
      <c r="E166" s="40"/>
      <c r="F166" s="31"/>
      <c r="G166" s="31"/>
      <c r="H166" s="51"/>
      <c r="J166" s="48" t="str">
        <f t="shared" si="18"/>
        <v>Palun kontrolli hinnanguid</v>
      </c>
    </row>
    <row r="167" spans="1:10" s="16" customFormat="1" ht="45" x14ac:dyDescent="0.25">
      <c r="A167" s="29">
        <f t="shared" si="19"/>
        <v>146</v>
      </c>
      <c r="B167" s="41" t="s">
        <v>209</v>
      </c>
      <c r="C167" s="43" t="s">
        <v>294</v>
      </c>
      <c r="D167" s="40"/>
      <c r="E167" s="31"/>
      <c r="F167" s="31"/>
      <c r="G167" s="31"/>
      <c r="H167" s="51"/>
      <c r="J167" s="48" t="str">
        <f t="shared" si="18"/>
        <v>Palun kontrolli hinnanguid</v>
      </c>
    </row>
    <row r="168" spans="1:10" s="16" customFormat="1" ht="135.75" customHeight="1" x14ac:dyDescent="0.25">
      <c r="A168" s="29">
        <f t="shared" si="19"/>
        <v>147</v>
      </c>
      <c r="B168" s="41" t="s">
        <v>209</v>
      </c>
      <c r="C168" s="43" t="s">
        <v>295</v>
      </c>
      <c r="D168" s="31"/>
      <c r="E168" s="40"/>
      <c r="F168" s="31"/>
      <c r="G168" s="31"/>
      <c r="H168" s="51"/>
      <c r="J168" s="48" t="str">
        <f t="shared" si="18"/>
        <v>Palun kontrolli hinnanguid</v>
      </c>
    </row>
    <row r="169" spans="1:10" s="16" customFormat="1" ht="90" x14ac:dyDescent="0.25">
      <c r="A169" s="29">
        <f t="shared" si="19"/>
        <v>148</v>
      </c>
      <c r="B169" s="41" t="s">
        <v>209</v>
      </c>
      <c r="C169" s="43" t="s">
        <v>273</v>
      </c>
      <c r="D169" s="31"/>
      <c r="E169" s="40"/>
      <c r="F169" s="31"/>
      <c r="G169" s="31"/>
      <c r="H169" s="51"/>
      <c r="J169" s="48" t="str">
        <f t="shared" si="18"/>
        <v>Palun kontrolli hinnanguid</v>
      </c>
    </row>
    <row r="170" spans="1:10" s="16" customFormat="1" ht="30" x14ac:dyDescent="0.25">
      <c r="A170" s="29">
        <f t="shared" si="19"/>
        <v>149</v>
      </c>
      <c r="B170" s="41" t="s">
        <v>209</v>
      </c>
      <c r="C170" s="43" t="s">
        <v>302</v>
      </c>
      <c r="D170" s="31"/>
      <c r="E170" s="40"/>
      <c r="F170" s="31"/>
      <c r="G170" s="31"/>
      <c r="H170" s="51"/>
      <c r="J170" s="48" t="str">
        <f t="shared" si="18"/>
        <v>Palun kontrolli hinnanguid</v>
      </c>
    </row>
    <row r="171" spans="1:10" s="16" customFormat="1" ht="45" x14ac:dyDescent="0.25">
      <c r="A171" s="29">
        <f t="shared" si="19"/>
        <v>150</v>
      </c>
      <c r="B171" s="41" t="s">
        <v>209</v>
      </c>
      <c r="C171" s="43" t="s">
        <v>214</v>
      </c>
      <c r="D171" s="31"/>
      <c r="E171" s="40"/>
      <c r="F171" s="31"/>
      <c r="G171" s="31"/>
      <c r="H171" s="51"/>
      <c r="J171" s="48" t="str">
        <f t="shared" si="18"/>
        <v>Palun kontrolli hinnanguid</v>
      </c>
    </row>
    <row r="172" spans="1:10" s="16" customFormat="1" x14ac:dyDescent="0.25">
      <c r="A172" s="29">
        <f t="shared" si="19"/>
        <v>151</v>
      </c>
      <c r="B172" s="41" t="s">
        <v>209</v>
      </c>
      <c r="C172" s="43" t="s">
        <v>303</v>
      </c>
      <c r="D172" s="31"/>
      <c r="E172" s="40"/>
      <c r="F172" s="31"/>
      <c r="G172" s="31"/>
      <c r="H172" s="51"/>
      <c r="J172" s="48" t="str">
        <f t="shared" si="18"/>
        <v>Palun kontrolli hinnanguid</v>
      </c>
    </row>
    <row r="173" spans="1:10" s="16" customFormat="1" ht="63" customHeight="1" x14ac:dyDescent="0.25">
      <c r="A173" s="29">
        <f t="shared" si="19"/>
        <v>152</v>
      </c>
      <c r="B173" s="41" t="s">
        <v>209</v>
      </c>
      <c r="C173" s="43" t="s">
        <v>296</v>
      </c>
      <c r="D173" s="31"/>
      <c r="E173" s="40"/>
      <c r="F173" s="31"/>
      <c r="G173" s="31"/>
      <c r="H173" s="51"/>
      <c r="J173" s="48" t="str">
        <f t="shared" si="18"/>
        <v>Palun kontrolli hinnanguid</v>
      </c>
    </row>
    <row r="174" spans="1:10" s="16" customFormat="1" ht="30" x14ac:dyDescent="0.25">
      <c r="A174" s="29">
        <f t="shared" si="19"/>
        <v>153</v>
      </c>
      <c r="B174" s="41" t="s">
        <v>209</v>
      </c>
      <c r="C174" s="43" t="s">
        <v>215</v>
      </c>
      <c r="D174" s="31"/>
      <c r="E174" s="40"/>
      <c r="F174" s="31"/>
      <c r="G174" s="31"/>
      <c r="H174" s="51"/>
      <c r="J174" s="48" t="str">
        <f t="shared" si="18"/>
        <v>Palun kontrolli hinnanguid</v>
      </c>
    </row>
    <row r="175" spans="1:10" s="16" customFormat="1" ht="30" x14ac:dyDescent="0.25">
      <c r="A175" s="29">
        <f t="shared" si="19"/>
        <v>154</v>
      </c>
      <c r="B175" s="41" t="s">
        <v>209</v>
      </c>
      <c r="C175" s="43" t="s">
        <v>274</v>
      </c>
      <c r="D175" s="31"/>
      <c r="E175" s="31"/>
      <c r="F175" s="40"/>
      <c r="G175" s="31"/>
      <c r="H175" s="51"/>
      <c r="J175" s="48" t="str">
        <f t="shared" si="18"/>
        <v>Palun kontrolli hinnanguid</v>
      </c>
    </row>
    <row r="176" spans="1:10" s="16" customFormat="1" x14ac:dyDescent="0.25">
      <c r="A176" s="29">
        <f t="shared" si="19"/>
        <v>155</v>
      </c>
      <c r="B176" s="41" t="s">
        <v>209</v>
      </c>
      <c r="C176" s="43" t="s">
        <v>304</v>
      </c>
      <c r="D176" s="31"/>
      <c r="E176" s="31"/>
      <c r="F176" s="40"/>
      <c r="G176" s="31"/>
      <c r="H176" s="51"/>
      <c r="J176" s="48" t="str">
        <f t="shared" si="18"/>
        <v>Palun kontrolli hinnanguid</v>
      </c>
    </row>
    <row r="177" spans="1:10" s="16" customFormat="1" ht="168" customHeight="1" x14ac:dyDescent="0.25">
      <c r="A177" s="29">
        <f t="shared" si="19"/>
        <v>156</v>
      </c>
      <c r="B177" s="41" t="s">
        <v>209</v>
      </c>
      <c r="C177" s="43" t="s">
        <v>305</v>
      </c>
      <c r="D177" s="31"/>
      <c r="E177" s="31"/>
      <c r="F177" s="40"/>
      <c r="G177" s="31"/>
      <c r="H177" s="51"/>
      <c r="J177" s="48" t="str">
        <f t="shared" si="18"/>
        <v>Palun kontrolli hinnanguid</v>
      </c>
    </row>
    <row r="178" spans="1:10" s="16" customFormat="1" ht="30" x14ac:dyDescent="0.25">
      <c r="A178" s="29">
        <f t="shared" si="19"/>
        <v>157</v>
      </c>
      <c r="B178" s="41" t="s">
        <v>209</v>
      </c>
      <c r="C178" s="43" t="s">
        <v>299</v>
      </c>
      <c r="D178" s="31"/>
      <c r="E178" s="31"/>
      <c r="F178" s="40"/>
      <c r="G178" s="31"/>
      <c r="H178" s="51"/>
      <c r="J178" s="48" t="str">
        <f t="shared" si="18"/>
        <v>Palun kontrolli hinnanguid</v>
      </c>
    </row>
    <row r="179" spans="1:10" s="16" customFormat="1" ht="105" x14ac:dyDescent="0.25">
      <c r="A179" s="29">
        <f t="shared" si="19"/>
        <v>158</v>
      </c>
      <c r="B179" s="41" t="s">
        <v>216</v>
      </c>
      <c r="C179" s="43" t="s">
        <v>217</v>
      </c>
      <c r="D179" s="31"/>
      <c r="E179" s="31"/>
      <c r="F179" s="40"/>
      <c r="G179" s="31"/>
      <c r="H179" s="51"/>
      <c r="J179" s="48" t="str">
        <f t="shared" si="18"/>
        <v>Palun kontrolli hinnanguid</v>
      </c>
    </row>
    <row r="180" spans="1:10" s="16" customFormat="1" ht="18" customHeight="1" x14ac:dyDescent="0.25">
      <c r="A180" s="29"/>
      <c r="B180" s="59" t="s">
        <v>218</v>
      </c>
      <c r="C180" s="59"/>
      <c r="D180" s="45"/>
      <c r="E180" s="45"/>
      <c r="F180" s="46"/>
      <c r="G180" s="45"/>
      <c r="H180" s="52"/>
      <c r="J180" s="48"/>
    </row>
    <row r="181" spans="1:10" s="16" customFormat="1" ht="254.25" customHeight="1" x14ac:dyDescent="0.25">
      <c r="A181" s="29">
        <f>A179+1</f>
        <v>159</v>
      </c>
      <c r="B181" s="44" t="s">
        <v>219</v>
      </c>
      <c r="C181" s="42" t="s">
        <v>251</v>
      </c>
      <c r="D181" s="31"/>
      <c r="E181" s="31"/>
      <c r="F181" s="31"/>
      <c r="G181" s="31"/>
      <c r="H181" s="51"/>
      <c r="J181" s="48" t="str">
        <f t="shared" si="18"/>
        <v>Palun kontrolli hinnanguid</v>
      </c>
    </row>
    <row r="182" spans="1:10" s="16" customFormat="1" ht="409.5" x14ac:dyDescent="0.25">
      <c r="A182" s="29">
        <f>A181+1</f>
        <v>160</v>
      </c>
      <c r="B182" s="44" t="s">
        <v>220</v>
      </c>
      <c r="C182" s="42" t="s">
        <v>252</v>
      </c>
      <c r="D182" s="31"/>
      <c r="E182" s="31"/>
      <c r="F182" s="31"/>
      <c r="G182" s="31"/>
      <c r="H182" s="51"/>
      <c r="J182" s="48" t="str">
        <f t="shared" si="18"/>
        <v>Palun kontrolli hinnanguid</v>
      </c>
    </row>
    <row r="183" spans="1:10" s="16" customFormat="1" ht="30" x14ac:dyDescent="0.25">
      <c r="A183" s="29">
        <f>A182+1</f>
        <v>161</v>
      </c>
      <c r="B183" s="41" t="s">
        <v>221</v>
      </c>
      <c r="C183" s="42" t="s">
        <v>222</v>
      </c>
      <c r="D183" s="31"/>
      <c r="E183" s="31"/>
      <c r="F183" s="31"/>
      <c r="G183" s="31"/>
      <c r="H183" s="51"/>
      <c r="J183" s="48" t="str">
        <f t="shared" si="18"/>
        <v>Palun kontrolli hinnanguid</v>
      </c>
    </row>
    <row r="184" spans="1:10" s="16" customFormat="1" ht="105" customHeight="1" x14ac:dyDescent="0.25">
      <c r="A184" s="29">
        <f>A183+1</f>
        <v>162</v>
      </c>
      <c r="B184" s="41" t="s">
        <v>221</v>
      </c>
      <c r="C184" s="42" t="s">
        <v>223</v>
      </c>
      <c r="D184" s="31"/>
      <c r="E184" s="31"/>
      <c r="F184" s="31"/>
      <c r="G184" s="31"/>
      <c r="H184" s="51"/>
      <c r="J184" s="48" t="str">
        <f t="shared" si="18"/>
        <v>Palun kontrolli hinnanguid</v>
      </c>
    </row>
    <row r="185" spans="1:10" s="16" customFormat="1" ht="60" x14ac:dyDescent="0.25">
      <c r="A185" s="29">
        <f t="shared" ref="A185:A186" si="20">A184+1</f>
        <v>163</v>
      </c>
      <c r="B185" s="41" t="s">
        <v>221</v>
      </c>
      <c r="C185" s="42" t="s">
        <v>224</v>
      </c>
      <c r="D185" s="31"/>
      <c r="E185" s="31"/>
      <c r="F185" s="31"/>
      <c r="G185" s="31"/>
      <c r="H185" s="51"/>
      <c r="J185" s="48" t="str">
        <f t="shared" si="18"/>
        <v>Palun kontrolli hinnanguid</v>
      </c>
    </row>
    <row r="186" spans="1:10" s="16" customFormat="1" ht="152.25" customHeight="1" x14ac:dyDescent="0.25">
      <c r="A186" s="29">
        <f t="shared" si="20"/>
        <v>164</v>
      </c>
      <c r="B186" s="41" t="s">
        <v>225</v>
      </c>
      <c r="C186" s="42" t="s">
        <v>226</v>
      </c>
      <c r="D186" s="31"/>
      <c r="E186" s="31"/>
      <c r="F186" s="31"/>
      <c r="G186" s="31"/>
      <c r="H186" s="51"/>
      <c r="J186" s="48" t="str">
        <f t="shared" si="18"/>
        <v>Palun kontrolli hinnanguid</v>
      </c>
    </row>
    <row r="187" spans="1:10" s="16" customFormat="1" ht="168.75" customHeight="1" x14ac:dyDescent="0.25">
      <c r="A187" s="29">
        <f>A186+1</f>
        <v>165</v>
      </c>
      <c r="B187" s="41" t="s">
        <v>227</v>
      </c>
      <c r="C187" s="42" t="s">
        <v>228</v>
      </c>
      <c r="D187" s="31"/>
      <c r="E187" s="31"/>
      <c r="F187" s="31"/>
      <c r="G187" s="31"/>
      <c r="H187" s="51"/>
      <c r="J187" s="48" t="str">
        <f t="shared" si="18"/>
        <v>Palun kontrolli hinnanguid</v>
      </c>
    </row>
    <row r="188" spans="1:10" s="16" customFormat="1" ht="77.25" customHeight="1" x14ac:dyDescent="0.25">
      <c r="A188" s="29">
        <f>A187+1</f>
        <v>166</v>
      </c>
      <c r="B188" s="41" t="s">
        <v>229</v>
      </c>
      <c r="C188" s="42" t="s">
        <v>230</v>
      </c>
      <c r="D188" s="31"/>
      <c r="E188" s="31"/>
      <c r="F188" s="31"/>
      <c r="G188" s="31"/>
      <c r="H188" s="51"/>
      <c r="J188" s="48" t="str">
        <f t="shared" si="18"/>
        <v>Palun kontrolli hinnanguid</v>
      </c>
    </row>
    <row r="189" spans="1:10" s="16" customFormat="1" ht="76.5" customHeight="1" x14ac:dyDescent="0.25">
      <c r="A189" s="29">
        <f>A188+1</f>
        <v>167</v>
      </c>
      <c r="B189" s="41" t="s">
        <v>229</v>
      </c>
      <c r="C189" s="42" t="s">
        <v>231</v>
      </c>
      <c r="D189" s="31"/>
      <c r="E189" s="31"/>
      <c r="F189" s="31"/>
      <c r="G189" s="31"/>
      <c r="H189" s="51"/>
      <c r="J189" s="48" t="str">
        <f t="shared" si="18"/>
        <v>Palun kontrolli hinnanguid</v>
      </c>
    </row>
    <row r="190" spans="1:10" s="16" customFormat="1" ht="180.75" customHeight="1" x14ac:dyDescent="0.25">
      <c r="A190" s="29">
        <f>A189+1</f>
        <v>168</v>
      </c>
      <c r="B190" s="41" t="s">
        <v>229</v>
      </c>
      <c r="C190" s="42" t="s">
        <v>300</v>
      </c>
      <c r="D190" s="31"/>
      <c r="E190" s="31"/>
      <c r="F190" s="31"/>
      <c r="G190" s="31"/>
      <c r="H190" s="51"/>
      <c r="J190" s="48" t="str">
        <f t="shared" si="18"/>
        <v>Palun kontrolli hinnanguid</v>
      </c>
    </row>
    <row r="191" spans="1:10" s="16" customFormat="1" x14ac:dyDescent="0.25">
      <c r="A191" s="29"/>
      <c r="B191" s="60" t="s">
        <v>232</v>
      </c>
      <c r="C191" s="60"/>
      <c r="D191" s="45"/>
      <c r="E191" s="45"/>
      <c r="F191" s="46"/>
      <c r="G191" s="45"/>
      <c r="H191" s="52"/>
      <c r="J191" s="48"/>
    </row>
    <row r="192" spans="1:10" s="16" customFormat="1" ht="123" customHeight="1" x14ac:dyDescent="0.25">
      <c r="A192" s="29">
        <f>A190+1</f>
        <v>169</v>
      </c>
      <c r="B192" s="41" t="s">
        <v>233</v>
      </c>
      <c r="C192" s="42" t="s">
        <v>301</v>
      </c>
      <c r="D192" s="31"/>
      <c r="E192" s="31"/>
      <c r="F192" s="31"/>
      <c r="G192" s="40"/>
      <c r="H192" s="51"/>
      <c r="J192" s="48" t="str">
        <f t="shared" ref="J192:J195" si="21">IF(COUNTIF(D192:G192,"X")&lt;&gt;1,"Palun kontrolli hinnanguid","")</f>
        <v>Palun kontrolli hinnanguid</v>
      </c>
    </row>
    <row r="193" spans="1:10" s="16" customFormat="1" x14ac:dyDescent="0.25">
      <c r="A193" s="29"/>
      <c r="B193" s="60" t="s">
        <v>17</v>
      </c>
      <c r="C193" s="60"/>
      <c r="D193" s="45"/>
      <c r="E193" s="45"/>
      <c r="F193" s="46"/>
      <c r="G193" s="45"/>
      <c r="H193" s="52"/>
      <c r="J193" s="48"/>
    </row>
    <row r="194" spans="1:10" s="16" customFormat="1" ht="105" customHeight="1" x14ac:dyDescent="0.25">
      <c r="A194" s="29">
        <f>A192+1</f>
        <v>170</v>
      </c>
      <c r="B194" s="41" t="s">
        <v>234</v>
      </c>
      <c r="C194" s="42" t="s">
        <v>235</v>
      </c>
      <c r="D194" s="31"/>
      <c r="E194" s="40"/>
      <c r="F194" s="31"/>
      <c r="G194" s="31"/>
      <c r="H194" s="51"/>
      <c r="J194" s="48" t="str">
        <f t="shared" si="21"/>
        <v>Palun kontrolli hinnanguid</v>
      </c>
    </row>
    <row r="195" spans="1:10" s="16" customFormat="1" ht="75" x14ac:dyDescent="0.25">
      <c r="A195" s="29">
        <f>A194+1</f>
        <v>171</v>
      </c>
      <c r="B195" s="41" t="s">
        <v>234</v>
      </c>
      <c r="C195" s="42" t="s">
        <v>236</v>
      </c>
      <c r="D195" s="31"/>
      <c r="E195" s="31"/>
      <c r="F195" s="31"/>
      <c r="G195" s="31"/>
      <c r="H195" s="51"/>
      <c r="J195" s="48" t="str">
        <f t="shared" si="21"/>
        <v>Palun kontrolli hinnanguid</v>
      </c>
    </row>
    <row r="196" spans="1:10" s="16" customFormat="1" ht="30" x14ac:dyDescent="0.25">
      <c r="A196" s="29">
        <f t="shared" ref="A196" si="22">A195+1</f>
        <v>172</v>
      </c>
      <c r="B196" s="41" t="s">
        <v>234</v>
      </c>
      <c r="C196" s="42" t="s">
        <v>275</v>
      </c>
      <c r="D196" s="31"/>
      <c r="E196" s="31"/>
      <c r="F196" s="40"/>
      <c r="G196" s="31"/>
      <c r="H196" s="51"/>
      <c r="J196" s="48" t="str">
        <f>IF(COUNTIF(D196:G196,"X")&lt;&gt;1,"Palun kontrolli hinnanguid","")</f>
        <v>Palun kontrolli hinnanguid</v>
      </c>
    </row>
    <row r="197" spans="1:10" s="16" customFormat="1" ht="90" customHeight="1" x14ac:dyDescent="0.25">
      <c r="A197" s="29">
        <f>A196+1</f>
        <v>173</v>
      </c>
      <c r="B197" s="41" t="s">
        <v>234</v>
      </c>
      <c r="C197" s="42" t="s">
        <v>237</v>
      </c>
      <c r="D197" s="31"/>
      <c r="E197" s="31"/>
      <c r="F197" s="31"/>
      <c r="G197" s="31"/>
      <c r="H197" s="51"/>
      <c r="J197" s="48" t="str">
        <f t="shared" ref="J197:J200" si="23">IF(COUNTIF(D197:G197,"X")&lt;&gt;1,"Palun kontrolli hinnanguid","")</f>
        <v>Palun kontrolli hinnanguid</v>
      </c>
    </row>
    <row r="198" spans="1:10" s="16" customFormat="1" ht="89.25" customHeight="1" x14ac:dyDescent="0.25">
      <c r="A198" s="29">
        <f>A197+1</f>
        <v>174</v>
      </c>
      <c r="B198" s="41" t="s">
        <v>238</v>
      </c>
      <c r="C198" s="42" t="s">
        <v>239</v>
      </c>
      <c r="D198" s="31"/>
      <c r="E198" s="31"/>
      <c r="F198" s="31"/>
      <c r="G198" s="31"/>
      <c r="H198" s="51"/>
      <c r="J198" s="48" t="str">
        <f t="shared" si="23"/>
        <v>Palun kontrolli hinnanguid</v>
      </c>
    </row>
    <row r="199" spans="1:10" ht="106.5" customHeight="1" x14ac:dyDescent="0.25">
      <c r="A199" s="29">
        <f t="shared" ref="A199" si="24">A198+1</f>
        <v>175</v>
      </c>
      <c r="B199" s="41" t="s">
        <v>240</v>
      </c>
      <c r="C199" s="42" t="s">
        <v>241</v>
      </c>
      <c r="D199" s="31"/>
      <c r="E199" s="31"/>
      <c r="F199" s="31"/>
      <c r="G199" s="31"/>
      <c r="H199" s="51"/>
      <c r="J199" s="48" t="str">
        <f t="shared" si="23"/>
        <v>Palun kontrolli hinnanguid</v>
      </c>
    </row>
    <row r="200" spans="1:10" ht="75" x14ac:dyDescent="0.25">
      <c r="A200" s="29">
        <f>A199+1</f>
        <v>176</v>
      </c>
      <c r="B200" s="41" t="s">
        <v>242</v>
      </c>
      <c r="C200" s="42" t="s">
        <v>276</v>
      </c>
      <c r="D200" s="31"/>
      <c r="E200" s="31"/>
      <c r="F200" s="31"/>
      <c r="G200" s="31"/>
      <c r="H200" s="51"/>
      <c r="J200" s="48" t="str">
        <f t="shared" si="23"/>
        <v>Palun kontrolli hinnanguid</v>
      </c>
    </row>
    <row r="201" spans="1:10" ht="165" customHeight="1" x14ac:dyDescent="0.25">
      <c r="A201" s="29">
        <f>A200+1</f>
        <v>177</v>
      </c>
      <c r="B201" s="41" t="s">
        <v>243</v>
      </c>
      <c r="C201" s="42" t="s">
        <v>244</v>
      </c>
      <c r="D201" s="31"/>
      <c r="E201" s="31"/>
      <c r="F201" s="31"/>
      <c r="G201" s="31"/>
      <c r="H201" s="51"/>
      <c r="J201" s="48" t="str">
        <f>IF(COUNTIF(D201:G201,"X")&lt;&gt;1,"Palun kontrolli hinnanguid","")</f>
        <v>Palun kontrolli hinnanguid</v>
      </c>
    </row>
    <row r="202" spans="1:10" x14ac:dyDescent="0.25">
      <c r="A202" s="29"/>
      <c r="C202" s="15"/>
      <c r="H202" s="53"/>
    </row>
    <row r="203" spans="1:10" x14ac:dyDescent="0.25">
      <c r="A203" s="29"/>
      <c r="C203" s="15"/>
      <c r="H203" s="53"/>
    </row>
    <row r="204" spans="1:10" x14ac:dyDescent="0.25">
      <c r="A204" s="29"/>
      <c r="H204" s="53"/>
    </row>
    <row r="205" spans="1:10" x14ac:dyDescent="0.25">
      <c r="A205" s="29"/>
      <c r="H205" s="53"/>
    </row>
    <row r="206" spans="1:10" x14ac:dyDescent="0.25">
      <c r="A206" s="29"/>
      <c r="H206" s="53"/>
    </row>
    <row r="207" spans="1:10" x14ac:dyDescent="0.25">
      <c r="A207" s="29"/>
      <c r="H207" s="53"/>
    </row>
    <row r="208" spans="1:10" x14ac:dyDescent="0.25">
      <c r="A208" s="29"/>
      <c r="H208" s="53"/>
    </row>
    <row r="209" spans="1:8" x14ac:dyDescent="0.25">
      <c r="A209" s="29"/>
      <c r="H209" s="53"/>
    </row>
    <row r="210" spans="1:8" x14ac:dyDescent="0.25">
      <c r="A210" s="29"/>
      <c r="H210" s="53"/>
    </row>
    <row r="211" spans="1:8" x14ac:dyDescent="0.25">
      <c r="A211" s="29"/>
      <c r="H211" s="53"/>
    </row>
    <row r="212" spans="1:8" x14ac:dyDescent="0.25">
      <c r="A212" s="29"/>
      <c r="H212" s="53"/>
    </row>
    <row r="213" spans="1:8" x14ac:dyDescent="0.25">
      <c r="A213" s="29"/>
    </row>
    <row r="214" spans="1:8" x14ac:dyDescent="0.25">
      <c r="A214" s="29"/>
    </row>
    <row r="215" spans="1:8" x14ac:dyDescent="0.25">
      <c r="A215" s="29"/>
    </row>
    <row r="216" spans="1:8" x14ac:dyDescent="0.25">
      <c r="A216" s="29"/>
    </row>
    <row r="217" spans="1:8" x14ac:dyDescent="0.25">
      <c r="A217" s="29"/>
    </row>
  </sheetData>
  <mergeCells count="5">
    <mergeCell ref="D3:I3"/>
    <mergeCell ref="A1:I1"/>
    <mergeCell ref="B180:C180"/>
    <mergeCell ref="B191:C191"/>
    <mergeCell ref="B193:C193"/>
  </mergeCells>
  <conditionalFormatting sqref="B9:B10 B86 B139 B145 B148:B150 B202:B1048576 B194 B12:B18 B21:B29 B39 B69:B72 B126 B192 B196:B197">
    <cfRule type="expression" dxfId="146" priority="166">
      <formula>B8=B9</formula>
    </cfRule>
  </conditionalFormatting>
  <conditionalFormatting sqref="B5 A1">
    <cfRule type="expression" dxfId="145" priority="168">
      <formula>#REF!=A1</formula>
    </cfRule>
  </conditionalFormatting>
  <conditionalFormatting sqref="B8 B143">
    <cfRule type="expression" dxfId="144" priority="159">
      <formula>B5=B8</formula>
    </cfRule>
  </conditionalFormatting>
  <conditionalFormatting sqref="B99 B141 B147 B129 B152 B163">
    <cfRule type="expression" dxfId="143" priority="158">
      <formula>B97=B99</formula>
    </cfRule>
  </conditionalFormatting>
  <conditionalFormatting sqref="B3">
    <cfRule type="expression" dxfId="142" priority="172">
      <formula>A3=B3</formula>
    </cfRule>
  </conditionalFormatting>
  <conditionalFormatting sqref="B6">
    <cfRule type="expression" dxfId="141" priority="157">
      <formula>B4=B6</formula>
    </cfRule>
  </conditionalFormatting>
  <conditionalFormatting sqref="B7">
    <cfRule type="expression" dxfId="140" priority="156">
      <formula>B4=B7</formula>
    </cfRule>
  </conditionalFormatting>
  <conditionalFormatting sqref="B19 B186:B189">
    <cfRule type="expression" dxfId="139" priority="175">
      <formula>B13=B19</formula>
    </cfRule>
  </conditionalFormatting>
  <conditionalFormatting sqref="B31 B33 B49 B111 B191">
    <cfRule type="expression" dxfId="138" priority="148">
      <formula>#REF!=B31</formula>
    </cfRule>
  </conditionalFormatting>
  <conditionalFormatting sqref="B32">
    <cfRule type="expression" dxfId="137" priority="147">
      <formula>B31=B32</formula>
    </cfRule>
  </conditionalFormatting>
  <conditionalFormatting sqref="B34">
    <cfRule type="expression" dxfId="136" priority="143">
      <formula>#REF!=B34</formula>
    </cfRule>
  </conditionalFormatting>
  <conditionalFormatting sqref="B38">
    <cfRule type="expression" dxfId="135" priority="187">
      <formula>B10=B38</formula>
    </cfRule>
  </conditionalFormatting>
  <conditionalFormatting sqref="B11">
    <cfRule type="expression" dxfId="134" priority="188">
      <formula>B39=B11</formula>
    </cfRule>
  </conditionalFormatting>
  <conditionalFormatting sqref="B42">
    <cfRule type="expression" dxfId="133" priority="141">
      <formula>#REF!=B42</formula>
    </cfRule>
  </conditionalFormatting>
  <conditionalFormatting sqref="B179">
    <cfRule type="expression" dxfId="132" priority="196">
      <formula>B172=B179</formula>
    </cfRule>
  </conditionalFormatting>
  <conditionalFormatting sqref="B55">
    <cfRule type="expression" dxfId="131" priority="137">
      <formula>B54=B55</formula>
    </cfRule>
  </conditionalFormatting>
  <conditionalFormatting sqref="B56">
    <cfRule type="expression" dxfId="130" priority="136">
      <formula>B55=B56</formula>
    </cfRule>
  </conditionalFormatting>
  <conditionalFormatting sqref="B57">
    <cfRule type="expression" dxfId="129" priority="135">
      <formula>B56=B57</formula>
    </cfRule>
  </conditionalFormatting>
  <conditionalFormatting sqref="B65:B66">
    <cfRule type="expression" dxfId="128" priority="132">
      <formula>B64=B65</formula>
    </cfRule>
  </conditionalFormatting>
  <conditionalFormatting sqref="B64">
    <cfRule type="expression" dxfId="127" priority="133">
      <formula>B18=B64</formula>
    </cfRule>
  </conditionalFormatting>
  <conditionalFormatting sqref="B67">
    <cfRule type="expression" dxfId="126" priority="130">
      <formula>B66=B67</formula>
    </cfRule>
  </conditionalFormatting>
  <conditionalFormatting sqref="B76">
    <cfRule type="expression" dxfId="125" priority="210">
      <formula>B65=B76</formula>
    </cfRule>
  </conditionalFormatting>
  <conditionalFormatting sqref="B78">
    <cfRule type="expression" dxfId="124" priority="213">
      <formula>B70=B78</formula>
    </cfRule>
  </conditionalFormatting>
  <conditionalFormatting sqref="B75">
    <cfRule type="expression" dxfId="123" priority="217">
      <formula>B70=B75</formula>
    </cfRule>
  </conditionalFormatting>
  <conditionalFormatting sqref="B77">
    <cfRule type="expression" dxfId="122" priority="127">
      <formula>B67=B77</formula>
    </cfRule>
  </conditionalFormatting>
  <conditionalFormatting sqref="B82">
    <cfRule type="expression" dxfId="121" priority="126">
      <formula>B65=B82</formula>
    </cfRule>
  </conditionalFormatting>
  <conditionalFormatting sqref="B81">
    <cfRule type="expression" dxfId="120" priority="125">
      <formula>B80=B81</formula>
    </cfRule>
  </conditionalFormatting>
  <conditionalFormatting sqref="B85">
    <cfRule type="expression" dxfId="119" priority="124">
      <formula>B68=B85</formula>
    </cfRule>
  </conditionalFormatting>
  <conditionalFormatting sqref="B87">
    <cfRule type="expression" dxfId="118" priority="122">
      <formula>B69=B87</formula>
    </cfRule>
  </conditionalFormatting>
  <conditionalFormatting sqref="B90">
    <cfRule type="expression" dxfId="117" priority="121">
      <formula>B72=B90</formula>
    </cfRule>
  </conditionalFormatting>
  <conditionalFormatting sqref="B92 B94">
    <cfRule type="expression" dxfId="116" priority="119">
      <formula>B65=B92</formula>
    </cfRule>
  </conditionalFormatting>
  <conditionalFormatting sqref="B95">
    <cfRule type="expression" dxfId="115" priority="118">
      <formula>B93=B95</formula>
    </cfRule>
  </conditionalFormatting>
  <conditionalFormatting sqref="B100">
    <cfRule type="expression" dxfId="114" priority="115">
      <formula>B72=B100</formula>
    </cfRule>
  </conditionalFormatting>
  <conditionalFormatting sqref="B106">
    <cfRule type="expression" dxfId="113" priority="114">
      <formula>B76=B106</formula>
    </cfRule>
  </conditionalFormatting>
  <conditionalFormatting sqref="B105">
    <cfRule type="expression" dxfId="112" priority="113">
      <formula>B103=B105</formula>
    </cfRule>
  </conditionalFormatting>
  <conditionalFormatting sqref="B107">
    <cfRule type="expression" dxfId="111" priority="112">
      <formula>#REF!=B107</formula>
    </cfRule>
  </conditionalFormatting>
  <conditionalFormatting sqref="B110">
    <cfRule type="expression" dxfId="110" priority="111">
      <formula>B79=B110</formula>
    </cfRule>
  </conditionalFormatting>
  <conditionalFormatting sqref="B79:B80">
    <cfRule type="expression" dxfId="109" priority="251">
      <formula>B70=B79</formula>
    </cfRule>
  </conditionalFormatting>
  <conditionalFormatting sqref="B116">
    <cfRule type="expression" dxfId="108" priority="110">
      <formula>B115=B116</formula>
    </cfRule>
  </conditionalFormatting>
  <conditionalFormatting sqref="B117">
    <cfRule type="expression" dxfId="107" priority="108">
      <formula>#REF!=B117</formula>
    </cfRule>
  </conditionalFormatting>
  <conditionalFormatting sqref="B121">
    <cfRule type="expression" dxfId="106" priority="107">
      <formula>B119=B121</formula>
    </cfRule>
  </conditionalFormatting>
  <conditionalFormatting sqref="B130">
    <cfRule type="expression" dxfId="105" priority="104">
      <formula>B128=B130</formula>
    </cfRule>
  </conditionalFormatting>
  <conditionalFormatting sqref="B134">
    <cfRule type="expression" dxfId="104" priority="102">
      <formula>#REF!=B134</formula>
    </cfRule>
  </conditionalFormatting>
  <conditionalFormatting sqref="B138 B144">
    <cfRule type="expression" dxfId="103" priority="263">
      <formula>#REF!=B138</formula>
    </cfRule>
  </conditionalFormatting>
  <conditionalFormatting sqref="B140">
    <cfRule type="expression" dxfId="102" priority="100">
      <formula>B137=B140</formula>
    </cfRule>
  </conditionalFormatting>
  <conditionalFormatting sqref="B142">
    <cfRule type="expression" dxfId="101" priority="98">
      <formula>B130=B142</formula>
    </cfRule>
  </conditionalFormatting>
  <conditionalFormatting sqref="B146">
    <cfRule type="expression" dxfId="100" priority="97">
      <formula>B144=B146</formula>
    </cfRule>
  </conditionalFormatting>
  <conditionalFormatting sqref="B151">
    <cfRule type="expression" dxfId="99" priority="96">
      <formula>B149=B151</formula>
    </cfRule>
  </conditionalFormatting>
  <conditionalFormatting sqref="B181:B182 B20 B30">
    <cfRule type="expression" dxfId="98" priority="267">
      <formula>#REF!=B20</formula>
    </cfRule>
  </conditionalFormatting>
  <conditionalFormatting sqref="B180">
    <cfRule type="expression" dxfId="97" priority="95">
      <formula>#REF!=B180</formula>
    </cfRule>
  </conditionalFormatting>
  <conditionalFormatting sqref="B183">
    <cfRule type="expression" dxfId="96" priority="94">
      <formula>B178=B183</formula>
    </cfRule>
  </conditionalFormatting>
  <conditionalFormatting sqref="B193">
    <cfRule type="expression" dxfId="95" priority="92">
      <formula>B192=B193</formula>
    </cfRule>
  </conditionalFormatting>
  <conditionalFormatting sqref="B198">
    <cfRule type="expression" dxfId="94" priority="91">
      <formula>B197=B198</formula>
    </cfRule>
  </conditionalFormatting>
  <conditionalFormatting sqref="B199">
    <cfRule type="expression" dxfId="93" priority="90">
      <formula>B198=B199</formula>
    </cfRule>
  </conditionalFormatting>
  <conditionalFormatting sqref="B200">
    <cfRule type="expression" dxfId="92" priority="89">
      <formula>B199=B200</formula>
    </cfRule>
  </conditionalFormatting>
  <conditionalFormatting sqref="B201">
    <cfRule type="expression" dxfId="91" priority="88">
      <formula>B200=B201</formula>
    </cfRule>
  </conditionalFormatting>
  <conditionalFormatting sqref="B68">
    <cfRule type="expression" dxfId="90" priority="275">
      <formula>#REF!=B68</formula>
    </cfRule>
  </conditionalFormatting>
  <conditionalFormatting sqref="B35">
    <cfRule type="expression" dxfId="89" priority="87">
      <formula>#REF!=B35</formula>
    </cfRule>
  </conditionalFormatting>
  <conditionalFormatting sqref="B36">
    <cfRule type="expression" dxfId="88" priority="86">
      <formula>#REF!=B36</formula>
    </cfRule>
  </conditionalFormatting>
  <conditionalFormatting sqref="B37">
    <cfRule type="expression" dxfId="87" priority="85">
      <formula>#REF!=B37</formula>
    </cfRule>
  </conditionalFormatting>
  <conditionalFormatting sqref="B40">
    <cfRule type="expression" dxfId="86" priority="84">
      <formula>#REF!=B40</formula>
    </cfRule>
  </conditionalFormatting>
  <conditionalFormatting sqref="B41">
    <cfRule type="expression" dxfId="85" priority="83">
      <formula>B40=B41</formula>
    </cfRule>
  </conditionalFormatting>
  <conditionalFormatting sqref="B43">
    <cfRule type="expression" dxfId="84" priority="82">
      <formula>#REF!=B43</formula>
    </cfRule>
  </conditionalFormatting>
  <conditionalFormatting sqref="B44">
    <cfRule type="expression" dxfId="83" priority="81">
      <formula>#REF!=B44</formula>
    </cfRule>
  </conditionalFormatting>
  <conditionalFormatting sqref="B45">
    <cfRule type="expression" dxfId="82" priority="80">
      <formula>#REF!=B45</formula>
    </cfRule>
  </conditionalFormatting>
  <conditionalFormatting sqref="B46">
    <cfRule type="expression" dxfId="81" priority="79">
      <formula>#REF!=B46</formula>
    </cfRule>
  </conditionalFormatting>
  <conditionalFormatting sqref="B47">
    <cfRule type="expression" dxfId="80" priority="78">
      <formula>#REF!=B47</formula>
    </cfRule>
  </conditionalFormatting>
  <conditionalFormatting sqref="B48">
    <cfRule type="expression" dxfId="79" priority="77">
      <formula>#REF!=B48</formula>
    </cfRule>
  </conditionalFormatting>
  <conditionalFormatting sqref="B50">
    <cfRule type="expression" dxfId="78" priority="76">
      <formula>#REF!=B50</formula>
    </cfRule>
  </conditionalFormatting>
  <conditionalFormatting sqref="B51">
    <cfRule type="expression" dxfId="77" priority="75">
      <formula>#REF!=B51</formula>
    </cfRule>
  </conditionalFormatting>
  <conditionalFormatting sqref="B52">
    <cfRule type="expression" dxfId="76" priority="74">
      <formula>#REF!=B52</formula>
    </cfRule>
  </conditionalFormatting>
  <conditionalFormatting sqref="B53">
    <cfRule type="expression" dxfId="75" priority="73">
      <formula>#REF!=B53</formula>
    </cfRule>
  </conditionalFormatting>
  <conditionalFormatting sqref="B54">
    <cfRule type="expression" dxfId="74" priority="72">
      <formula>#REF!=B54</formula>
    </cfRule>
  </conditionalFormatting>
  <conditionalFormatting sqref="B58">
    <cfRule type="expression" dxfId="73" priority="71">
      <formula>B57=B58</formula>
    </cfRule>
  </conditionalFormatting>
  <conditionalFormatting sqref="B59">
    <cfRule type="expression" dxfId="72" priority="70">
      <formula>B58=B59</formula>
    </cfRule>
  </conditionalFormatting>
  <conditionalFormatting sqref="B60">
    <cfRule type="expression" dxfId="71" priority="69">
      <formula>B59=B60</formula>
    </cfRule>
  </conditionalFormatting>
  <conditionalFormatting sqref="B61">
    <cfRule type="expression" dxfId="70" priority="68">
      <formula>B60=B61</formula>
    </cfRule>
  </conditionalFormatting>
  <conditionalFormatting sqref="B62">
    <cfRule type="expression" dxfId="69" priority="67">
      <formula>B61=B62</formula>
    </cfRule>
  </conditionalFormatting>
  <conditionalFormatting sqref="B63">
    <cfRule type="expression" dxfId="68" priority="66">
      <formula>B62=B63</formula>
    </cfRule>
  </conditionalFormatting>
  <conditionalFormatting sqref="B96">
    <cfRule type="expression" dxfId="67" priority="278">
      <formula>#REF!=B96</formula>
    </cfRule>
  </conditionalFormatting>
  <conditionalFormatting sqref="B73">
    <cfRule type="expression" dxfId="66" priority="65">
      <formula>B72=B73</formula>
    </cfRule>
  </conditionalFormatting>
  <conditionalFormatting sqref="B74">
    <cfRule type="expression" dxfId="65" priority="64">
      <formula>B73=B74</formula>
    </cfRule>
  </conditionalFormatting>
  <conditionalFormatting sqref="B83">
    <cfRule type="expression" dxfId="64" priority="63">
      <formula>B66=B83</formula>
    </cfRule>
  </conditionalFormatting>
  <conditionalFormatting sqref="B84">
    <cfRule type="expression" dxfId="63" priority="62">
      <formula>B67=B84</formula>
    </cfRule>
  </conditionalFormatting>
  <conditionalFormatting sqref="B88">
    <cfRule type="expression" dxfId="62" priority="61">
      <formula>B70=B88</formula>
    </cfRule>
  </conditionalFormatting>
  <conditionalFormatting sqref="B89">
    <cfRule type="expression" dxfId="61" priority="60">
      <formula>B71=B89</formula>
    </cfRule>
  </conditionalFormatting>
  <conditionalFormatting sqref="B91">
    <cfRule type="expression" dxfId="60" priority="59">
      <formula>B90=B91</formula>
    </cfRule>
  </conditionalFormatting>
  <conditionalFormatting sqref="B93">
    <cfRule type="expression" dxfId="59" priority="58">
      <formula>B66=B93</formula>
    </cfRule>
  </conditionalFormatting>
  <conditionalFormatting sqref="B97">
    <cfRule type="expression" dxfId="58" priority="56">
      <formula>#REF!=B97</formula>
    </cfRule>
  </conditionalFormatting>
  <conditionalFormatting sqref="B98">
    <cfRule type="expression" dxfId="57" priority="55">
      <formula>#REF!=B98</formula>
    </cfRule>
  </conditionalFormatting>
  <conditionalFormatting sqref="B101">
    <cfRule type="expression" dxfId="56" priority="54">
      <formula>B73=B101</formula>
    </cfRule>
  </conditionalFormatting>
  <conditionalFormatting sqref="B102">
    <cfRule type="expression" dxfId="55" priority="53">
      <formula>B74=B102</formula>
    </cfRule>
  </conditionalFormatting>
  <conditionalFormatting sqref="B103">
    <cfRule type="expression" dxfId="54" priority="52">
      <formula>B75=B103</formula>
    </cfRule>
  </conditionalFormatting>
  <conditionalFormatting sqref="B104">
    <cfRule type="expression" dxfId="53" priority="51">
      <formula>B76=B104</formula>
    </cfRule>
  </conditionalFormatting>
  <conditionalFormatting sqref="B108">
    <cfRule type="expression" dxfId="52" priority="50">
      <formula>#REF!=B108</formula>
    </cfRule>
  </conditionalFormatting>
  <conditionalFormatting sqref="B109">
    <cfRule type="expression" dxfId="51" priority="49">
      <formula>#REF!=B109</formula>
    </cfRule>
  </conditionalFormatting>
  <conditionalFormatting sqref="B112">
    <cfRule type="expression" dxfId="50" priority="48">
      <formula>#REF!=B112</formula>
    </cfRule>
  </conditionalFormatting>
  <conditionalFormatting sqref="B113">
    <cfRule type="expression" dxfId="49" priority="47">
      <formula>#REF!=B113</formula>
    </cfRule>
  </conditionalFormatting>
  <conditionalFormatting sqref="B114">
    <cfRule type="expression" dxfId="48" priority="46">
      <formula>#REF!=B114</formula>
    </cfRule>
  </conditionalFormatting>
  <conditionalFormatting sqref="B115">
    <cfRule type="expression" dxfId="47" priority="45">
      <formula>#REF!=B115</formula>
    </cfRule>
  </conditionalFormatting>
  <conditionalFormatting sqref="B118">
    <cfRule type="expression" dxfId="46" priority="44">
      <formula>#REF!=B118</formula>
    </cfRule>
  </conditionalFormatting>
  <conditionalFormatting sqref="B119">
    <cfRule type="expression" dxfId="45" priority="43">
      <formula>#REF!=B119</formula>
    </cfRule>
  </conditionalFormatting>
  <conditionalFormatting sqref="B120">
    <cfRule type="expression" dxfId="44" priority="42">
      <formula>#REF!=B120</formula>
    </cfRule>
  </conditionalFormatting>
  <conditionalFormatting sqref="B122">
    <cfRule type="expression" dxfId="43" priority="41">
      <formula>B120=B122</formula>
    </cfRule>
  </conditionalFormatting>
  <conditionalFormatting sqref="B123">
    <cfRule type="expression" dxfId="42" priority="40">
      <formula>B121=B123</formula>
    </cfRule>
  </conditionalFormatting>
  <conditionalFormatting sqref="B124">
    <cfRule type="expression" dxfId="41" priority="39">
      <formula>B122=B124</formula>
    </cfRule>
  </conditionalFormatting>
  <conditionalFormatting sqref="B125">
    <cfRule type="expression" dxfId="40" priority="38">
      <formula>B123=B125</formula>
    </cfRule>
  </conditionalFormatting>
  <conditionalFormatting sqref="B127">
    <cfRule type="expression" dxfId="39" priority="37">
      <formula>B126=B127</formula>
    </cfRule>
  </conditionalFormatting>
  <conditionalFormatting sqref="B128">
    <cfRule type="expression" dxfId="38" priority="36">
      <formula>B127=B128</formula>
    </cfRule>
  </conditionalFormatting>
  <conditionalFormatting sqref="B131">
    <cfRule type="expression" dxfId="37" priority="35">
      <formula>B129=B131</formula>
    </cfRule>
  </conditionalFormatting>
  <conditionalFormatting sqref="B132">
    <cfRule type="expression" dxfId="36" priority="34">
      <formula>B130=B132</formula>
    </cfRule>
  </conditionalFormatting>
  <conditionalFormatting sqref="B135">
    <cfRule type="expression" dxfId="35" priority="33">
      <formula>#REF!=B135</formula>
    </cfRule>
  </conditionalFormatting>
  <conditionalFormatting sqref="B136">
    <cfRule type="expression" dxfId="34" priority="32">
      <formula>#REF!=B136</formula>
    </cfRule>
  </conditionalFormatting>
  <conditionalFormatting sqref="B137">
    <cfRule type="expression" dxfId="33" priority="31">
      <formula>#REF!=B137</formula>
    </cfRule>
  </conditionalFormatting>
  <conditionalFormatting sqref="B153">
    <cfRule type="expression" dxfId="32" priority="30">
      <formula>B151=B153</formula>
    </cfRule>
  </conditionalFormatting>
  <conditionalFormatting sqref="B154">
    <cfRule type="expression" dxfId="31" priority="29">
      <formula>B152=B154</formula>
    </cfRule>
  </conditionalFormatting>
  <conditionalFormatting sqref="B155">
    <cfRule type="expression" dxfId="30" priority="28">
      <formula>B153=B155</formula>
    </cfRule>
  </conditionalFormatting>
  <conditionalFormatting sqref="B156">
    <cfRule type="expression" dxfId="29" priority="27">
      <formula>B154=B156</formula>
    </cfRule>
  </conditionalFormatting>
  <conditionalFormatting sqref="B157">
    <cfRule type="expression" dxfId="28" priority="26">
      <formula>B155=B157</formula>
    </cfRule>
  </conditionalFormatting>
  <conditionalFormatting sqref="B158">
    <cfRule type="expression" dxfId="27" priority="25">
      <formula>B156=B158</formula>
    </cfRule>
  </conditionalFormatting>
  <conditionalFormatting sqref="B159">
    <cfRule type="expression" dxfId="26" priority="24">
      <formula>B157=B159</formula>
    </cfRule>
  </conditionalFormatting>
  <conditionalFormatting sqref="B160">
    <cfRule type="expression" dxfId="25" priority="23">
      <formula>B158=B160</formula>
    </cfRule>
  </conditionalFormatting>
  <conditionalFormatting sqref="B161">
    <cfRule type="expression" dxfId="24" priority="22">
      <formula>B159=B161</formula>
    </cfRule>
  </conditionalFormatting>
  <conditionalFormatting sqref="B162">
    <cfRule type="expression" dxfId="23" priority="21">
      <formula>B160=B162</formula>
    </cfRule>
  </conditionalFormatting>
  <conditionalFormatting sqref="B164">
    <cfRule type="expression" dxfId="22" priority="20">
      <formula>B162=B164</formula>
    </cfRule>
  </conditionalFormatting>
  <conditionalFormatting sqref="B165">
    <cfRule type="expression" dxfId="21" priority="19">
      <formula>B163=B165</formula>
    </cfRule>
  </conditionalFormatting>
  <conditionalFormatting sqref="B166">
    <cfRule type="expression" dxfId="20" priority="18">
      <formula>B164=B166</formula>
    </cfRule>
  </conditionalFormatting>
  <conditionalFormatting sqref="B167">
    <cfRule type="expression" dxfId="19" priority="17">
      <formula>B165=B167</formula>
    </cfRule>
  </conditionalFormatting>
  <conditionalFormatting sqref="B168">
    <cfRule type="expression" dxfId="18" priority="16">
      <formula>B166=B168</formula>
    </cfRule>
  </conditionalFormatting>
  <conditionalFormatting sqref="B169">
    <cfRule type="expression" dxfId="17" priority="15">
      <formula>B167=B169</formula>
    </cfRule>
  </conditionalFormatting>
  <conditionalFormatting sqref="B170">
    <cfRule type="expression" dxfId="16" priority="14">
      <formula>B168=B170</formula>
    </cfRule>
  </conditionalFormatting>
  <conditionalFormatting sqref="B171">
    <cfRule type="expression" dxfId="15" priority="13">
      <formula>B169=B171</formula>
    </cfRule>
  </conditionalFormatting>
  <conditionalFormatting sqref="B172">
    <cfRule type="expression" dxfId="14" priority="12">
      <formula>B170=B172</formula>
    </cfRule>
  </conditionalFormatting>
  <conditionalFormatting sqref="B173">
    <cfRule type="expression" dxfId="13" priority="11">
      <formula>B171=B173</formula>
    </cfRule>
  </conditionalFormatting>
  <conditionalFormatting sqref="B174">
    <cfRule type="expression" dxfId="12" priority="10">
      <formula>B172=B174</formula>
    </cfRule>
  </conditionalFormatting>
  <conditionalFormatting sqref="B175">
    <cfRule type="expression" dxfId="11" priority="9">
      <formula>B173=B175</formula>
    </cfRule>
  </conditionalFormatting>
  <conditionalFormatting sqref="B176">
    <cfRule type="expression" dxfId="10" priority="8">
      <formula>B174=B176</formula>
    </cfRule>
  </conditionalFormatting>
  <conditionalFormatting sqref="B177">
    <cfRule type="expression" dxfId="9" priority="7">
      <formula>B175=B177</formula>
    </cfRule>
  </conditionalFormatting>
  <conditionalFormatting sqref="B178">
    <cfRule type="expression" dxfId="8" priority="6">
      <formula>B176=B178</formula>
    </cfRule>
  </conditionalFormatting>
  <conditionalFormatting sqref="B184">
    <cfRule type="expression" dxfId="7" priority="5">
      <formula>B179=B184</formula>
    </cfRule>
  </conditionalFormatting>
  <conditionalFormatting sqref="B185">
    <cfRule type="expression" dxfId="6" priority="4">
      <formula>#REF!=B185</formula>
    </cfRule>
  </conditionalFormatting>
  <conditionalFormatting sqref="B190">
    <cfRule type="expression" dxfId="5" priority="3">
      <formula>B184=B190</formula>
    </cfRule>
  </conditionalFormatting>
  <conditionalFormatting sqref="B195">
    <cfRule type="expression" dxfId="4" priority="2">
      <formula>B194=B195</formula>
    </cfRule>
  </conditionalFormatting>
  <conditionalFormatting sqref="B133">
    <cfRule type="expression" dxfId="3" priority="1">
      <formula>B131=B133</formula>
    </cfRule>
  </conditionalFormatting>
  <pageMargins left="0.25" right="0.25" top="0.75" bottom="0.75" header="0.3" footer="0.3"/>
  <pageSetup paperSize="9" scale="58"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6" workbookViewId="0">
      <selection activeCell="B5" sqref="B5"/>
    </sheetView>
  </sheetViews>
  <sheetFormatPr defaultRowHeight="15" x14ac:dyDescent="0.25"/>
  <cols>
    <col min="1" max="1" width="3" customWidth="1"/>
    <col min="2" max="2" width="83.85546875" customWidth="1"/>
    <col min="8" max="8" width="27.42578125" customWidth="1"/>
  </cols>
  <sheetData>
    <row r="1" spans="1:9" s="4" customFormat="1" ht="20.25" thickBot="1" x14ac:dyDescent="0.3">
      <c r="A1" s="58" t="s">
        <v>24</v>
      </c>
      <c r="B1" s="58"/>
      <c r="C1" s="58"/>
      <c r="D1" s="58"/>
      <c r="E1" s="58"/>
      <c r="F1" s="58"/>
      <c r="G1" s="58"/>
      <c r="H1" s="58"/>
    </row>
    <row r="2" spans="1:9" s="4" customFormat="1" ht="15.75" thickTop="1" x14ac:dyDescent="0.25">
      <c r="E2" s="61" t="str">
        <f>"Kvaliteedikontrolli number "&amp;'Kontroll-leht 1'!B5</f>
        <v xml:space="preserve">Kvaliteedikontrolli number </v>
      </c>
      <c r="F2" s="61"/>
      <c r="G2" s="61"/>
      <c r="H2" s="61"/>
    </row>
    <row r="3" spans="1:9" s="4" customFormat="1" x14ac:dyDescent="0.25">
      <c r="F3" s="25"/>
    </row>
    <row r="4" spans="1:9" ht="73.5" x14ac:dyDescent="0.25">
      <c r="A4" s="32"/>
      <c r="B4" s="33" t="s">
        <v>54</v>
      </c>
      <c r="C4" s="34" t="s">
        <v>55</v>
      </c>
      <c r="D4" s="20" t="s">
        <v>48</v>
      </c>
      <c r="E4" s="20" t="s">
        <v>49</v>
      </c>
      <c r="F4" s="20" t="s">
        <v>50</v>
      </c>
      <c r="G4" s="20" t="s">
        <v>51</v>
      </c>
      <c r="H4" s="35" t="s">
        <v>56</v>
      </c>
    </row>
    <row r="5" spans="1:9" x14ac:dyDescent="0.25">
      <c r="A5">
        <v>1</v>
      </c>
      <c r="B5" t="s">
        <v>247</v>
      </c>
      <c r="C5" s="36">
        <f>COUNT('Kontroll-leht 2'!A6:A8)</f>
        <v>3</v>
      </c>
      <c r="D5" s="36">
        <f>COUNTIF('Kontroll-leht 2'!D6:D8,"X")</f>
        <v>0</v>
      </c>
      <c r="E5" s="36">
        <f>COUNTIF('Kontroll-leht 2'!E6:E8,"X")</f>
        <v>0</v>
      </c>
      <c r="F5" s="36">
        <f>COUNTIF('Kontroll-leht 2'!F6:F8,"X")</f>
        <v>0</v>
      </c>
      <c r="G5" s="36">
        <f>COUNTIF('Kontroll-leht 2'!G8,"X")</f>
        <v>0</v>
      </c>
      <c r="H5" s="37" t="str">
        <f>IF(SUM(D5:G5)&lt;&gt;C5,"Palun kontrolli hinnanguid","Korras")</f>
        <v>Palun kontrolli hinnanguid</v>
      </c>
    </row>
    <row r="6" spans="1:9" x14ac:dyDescent="0.25">
      <c r="A6">
        <f>A5+1</f>
        <v>2</v>
      </c>
      <c r="B6" t="s">
        <v>2</v>
      </c>
      <c r="C6" s="36">
        <f>COUNT('Kontroll-leht 2'!A10)</f>
        <v>1</v>
      </c>
      <c r="D6" s="36">
        <f>COUNTIF('Kontroll-leht 2'!D10,"X")</f>
        <v>0</v>
      </c>
      <c r="E6" s="36">
        <f>COUNTIF('Kontroll-leht 2'!E10,"X")</f>
        <v>0</v>
      </c>
      <c r="F6" s="36">
        <f>COUNTIF('Kontroll-leht 2'!F10,"X")</f>
        <v>0</v>
      </c>
      <c r="G6" s="36">
        <f>COUNTIF('Kontroll-leht 2'!G10,"X")</f>
        <v>0</v>
      </c>
      <c r="H6" s="37" t="str">
        <f t="shared" ref="H6:H25" si="0">IF(SUM(D6:G6)&lt;&gt;C6,"Palun kontrolli hinnanguid","Korras")</f>
        <v>Palun kontrolli hinnanguid</v>
      </c>
    </row>
    <row r="7" spans="1:9" x14ac:dyDescent="0.25">
      <c r="A7">
        <f t="shared" ref="A7:A24" si="1">A6+1</f>
        <v>3</v>
      </c>
      <c r="B7" t="s">
        <v>5</v>
      </c>
      <c r="C7" s="36">
        <f>COUNT('Kontroll-leht 2'!A12:A37)</f>
        <v>26</v>
      </c>
      <c r="D7" s="36">
        <f>COUNTIF('Kontroll-leht 2'!D12:D37,"X")</f>
        <v>0</v>
      </c>
      <c r="E7" s="36">
        <f>COUNTIF('Kontroll-leht 2'!E12:E37,"X")</f>
        <v>0</v>
      </c>
      <c r="F7" s="36">
        <f>COUNTIF('Kontroll-leht 2'!F12:F37,"X")</f>
        <v>0</v>
      </c>
      <c r="G7" s="36">
        <f>COUNTIF('Kontroll-leht 2'!G12:G37,"X")</f>
        <v>0</v>
      </c>
      <c r="H7" s="37" t="str">
        <f t="shared" si="0"/>
        <v>Palun kontrolli hinnanguid</v>
      </c>
    </row>
    <row r="8" spans="1:9" x14ac:dyDescent="0.25">
      <c r="A8">
        <f t="shared" si="1"/>
        <v>4</v>
      </c>
      <c r="B8" t="s">
        <v>4</v>
      </c>
      <c r="C8" s="36">
        <f>COUNT('Kontroll-leht 2'!A39:A63)</f>
        <v>25</v>
      </c>
      <c r="D8" s="36">
        <f>COUNTIF('Kontroll-leht 2'!D39:D63,"X")</f>
        <v>0</v>
      </c>
      <c r="E8" s="36">
        <f>COUNTIF('Kontroll-leht 2'!E39:E63,"X")</f>
        <v>0</v>
      </c>
      <c r="F8" s="36">
        <f>COUNTIF('Kontroll-leht 2'!F39:F63,"X")</f>
        <v>0</v>
      </c>
      <c r="G8" s="36">
        <f>COUNTIF('Kontroll-leht 2'!G39:G63,"X")</f>
        <v>0</v>
      </c>
      <c r="H8" s="37" t="str">
        <f t="shared" si="0"/>
        <v>Palun kontrolli hinnanguid</v>
      </c>
    </row>
    <row r="9" spans="1:9" x14ac:dyDescent="0.25">
      <c r="A9">
        <f t="shared" si="1"/>
        <v>5</v>
      </c>
      <c r="B9" t="s">
        <v>117</v>
      </c>
      <c r="C9" s="36">
        <f>COUNT('Kontroll-leht 2'!A65:A67)</f>
        <v>3</v>
      </c>
      <c r="D9" s="36">
        <f>COUNTIF('Kontroll-leht 2'!D65:D67,"X")</f>
        <v>0</v>
      </c>
      <c r="E9" s="36">
        <f>COUNTIF('Kontroll-leht 2'!E65:E67,"X")</f>
        <v>0</v>
      </c>
      <c r="F9" s="36">
        <f>COUNTIF('Kontroll-leht 2'!F65:F67,"X")</f>
        <v>0</v>
      </c>
      <c r="G9" s="36">
        <f>COUNTIF('Kontroll-leht 2'!G65:G67,"X")</f>
        <v>0</v>
      </c>
      <c r="H9" s="37" t="str">
        <f t="shared" si="0"/>
        <v>Palun kontrolli hinnanguid</v>
      </c>
    </row>
    <row r="10" spans="1:9" x14ac:dyDescent="0.25">
      <c r="A10">
        <f t="shared" si="1"/>
        <v>6</v>
      </c>
      <c r="B10" t="s">
        <v>6</v>
      </c>
      <c r="C10" s="36">
        <f>COUNT('Kontroll-leht 2'!A69:A80)</f>
        <v>12</v>
      </c>
      <c r="D10" s="36">
        <f>COUNTIF('Kontroll-leht 2'!D69:D80,"X")</f>
        <v>0</v>
      </c>
      <c r="E10" s="36">
        <f>COUNTIF('Kontroll-leht 2'!E69:E80,"X")</f>
        <v>0</v>
      </c>
      <c r="F10" s="36">
        <f>COUNTIF('Kontroll-leht 2'!F69:F80,"X")</f>
        <v>0</v>
      </c>
      <c r="G10" s="36">
        <f>COUNTIF('Kontroll-leht 2'!G69:G80,"X")</f>
        <v>0</v>
      </c>
      <c r="H10" s="37" t="str">
        <f t="shared" si="0"/>
        <v>Palun kontrolli hinnanguid</v>
      </c>
    </row>
    <row r="11" spans="1:9" x14ac:dyDescent="0.25">
      <c r="A11">
        <f t="shared" si="1"/>
        <v>7</v>
      </c>
      <c r="B11" t="s">
        <v>259</v>
      </c>
      <c r="C11" s="36">
        <f>COUNT('Kontroll-leht 2'!A82:A85)</f>
        <v>4</v>
      </c>
      <c r="D11" s="36">
        <f>COUNTIF('Kontroll-leht 2'!D82:D85,"X")</f>
        <v>0</v>
      </c>
      <c r="E11" s="36">
        <f>COUNTIF('Kontroll-leht 2'!E82:E85,"X")</f>
        <v>0</v>
      </c>
      <c r="F11" s="36">
        <f>COUNTIF('Kontroll-leht 2'!F82:F85,"X")</f>
        <v>0</v>
      </c>
      <c r="G11" s="36">
        <f>COUNTIF('Kontroll-leht 2'!G82:G85,"X")</f>
        <v>0</v>
      </c>
      <c r="H11" s="37" t="str">
        <f t="shared" si="0"/>
        <v>Palun kontrolli hinnanguid</v>
      </c>
      <c r="I11" s="47"/>
    </row>
    <row r="12" spans="1:9" x14ac:dyDescent="0.25">
      <c r="A12">
        <f t="shared" si="1"/>
        <v>8</v>
      </c>
      <c r="B12" t="s">
        <v>260</v>
      </c>
      <c r="C12" s="36">
        <f>COUNT('Kontroll-leht 2'!A87:A90)</f>
        <v>4</v>
      </c>
      <c r="D12" s="36">
        <f>COUNTIF('Kontroll-leht 2'!D87:D90,"X")</f>
        <v>0</v>
      </c>
      <c r="E12" s="36">
        <f>COUNTIF('Kontroll-leht 2'!E87:E90,"X")</f>
        <v>0</v>
      </c>
      <c r="F12" s="36">
        <f>COUNTIF('Kontroll-leht 2'!F87:F90,"X")</f>
        <v>0</v>
      </c>
      <c r="G12" s="36">
        <f>COUNTIF('Kontroll-leht 2'!G87:G90,"X")</f>
        <v>0</v>
      </c>
      <c r="H12" s="37" t="str">
        <f t="shared" si="0"/>
        <v>Palun kontrolli hinnanguid</v>
      </c>
    </row>
    <row r="13" spans="1:9" x14ac:dyDescent="0.25">
      <c r="A13">
        <f t="shared" si="1"/>
        <v>9</v>
      </c>
      <c r="B13" t="s">
        <v>250</v>
      </c>
      <c r="C13" s="36">
        <f>COUNT('Kontroll-leht 2'!A92:A94)</f>
        <v>3</v>
      </c>
      <c r="D13" s="36">
        <f>COUNTIF('Kontroll-leht 2'!D92:D94,"X")</f>
        <v>0</v>
      </c>
      <c r="E13" s="36">
        <f>COUNTIF('Kontroll-leht 2'!E92:E94,"X")</f>
        <v>0</v>
      </c>
      <c r="F13" s="36">
        <f>COUNTIF('Kontroll-leht 2'!F92:F94,"X")</f>
        <v>0</v>
      </c>
      <c r="G13" s="36">
        <f>COUNTIF('Kontroll-leht 2'!G92:G94,"X")</f>
        <v>0</v>
      </c>
      <c r="H13" s="37" t="str">
        <f t="shared" si="0"/>
        <v>Palun kontrolli hinnanguid</v>
      </c>
    </row>
    <row r="14" spans="1:9" x14ac:dyDescent="0.25">
      <c r="A14">
        <f t="shared" si="1"/>
        <v>10</v>
      </c>
      <c r="B14" t="s">
        <v>152</v>
      </c>
      <c r="C14" s="36">
        <f>COUNT('Kontroll-leht 2'!A96:A98)</f>
        <v>3</v>
      </c>
      <c r="D14" s="36">
        <f>COUNTIF('Kontroll-leht 2'!D96:D98,"X")</f>
        <v>0</v>
      </c>
      <c r="E14" s="36">
        <f>COUNTIF('Kontroll-leht 2'!E96:E98,"X")</f>
        <v>0</v>
      </c>
      <c r="F14" s="36">
        <f>COUNTIF('Kontroll-leht 2'!F96:F98,"X")</f>
        <v>0</v>
      </c>
      <c r="G14" s="36">
        <f>COUNTIF('Kontroll-leht 2'!G96:G98,"X")</f>
        <v>0</v>
      </c>
      <c r="H14" s="37" t="str">
        <f t="shared" si="0"/>
        <v>Palun kontrolli hinnanguid</v>
      </c>
    </row>
    <row r="15" spans="1:9" x14ac:dyDescent="0.25">
      <c r="A15">
        <f t="shared" si="1"/>
        <v>11</v>
      </c>
      <c r="B15" t="s">
        <v>262</v>
      </c>
      <c r="C15" s="36">
        <f>COUNT('Kontroll-leht 2'!A100:A104)</f>
        <v>5</v>
      </c>
      <c r="D15" s="36">
        <f>COUNTIF('Kontroll-leht 2'!D100:D104,"X")</f>
        <v>0</v>
      </c>
      <c r="E15" s="36">
        <f>COUNTIF('Kontroll-leht 2'!E100:E104,"X")</f>
        <v>0</v>
      </c>
      <c r="F15" s="36">
        <f>COUNTIF('Kontroll-leht 2'!F100:F104,"X")</f>
        <v>0</v>
      </c>
      <c r="G15" s="36">
        <f>COUNTIF('Kontroll-leht 2'!G100:G104,"X")</f>
        <v>0</v>
      </c>
      <c r="H15" s="37" t="str">
        <f t="shared" si="0"/>
        <v>Palun kontrolli hinnanguid</v>
      </c>
    </row>
    <row r="16" spans="1:9" x14ac:dyDescent="0.25">
      <c r="A16">
        <f t="shared" si="1"/>
        <v>12</v>
      </c>
      <c r="B16" t="s">
        <v>159</v>
      </c>
      <c r="C16" s="36">
        <f>COUNT('Kontroll-leht 2'!A106:A137)</f>
        <v>32</v>
      </c>
      <c r="D16" s="36">
        <f>COUNTIF('Kontroll-leht 2'!D106:D137,"X")</f>
        <v>0</v>
      </c>
      <c r="E16" s="36">
        <f>COUNTIF('Kontroll-leht 2'!E106:E137,"X")</f>
        <v>0</v>
      </c>
      <c r="F16" s="36">
        <f>COUNTIF('Kontroll-leht 2'!F106:F137,"X")</f>
        <v>0</v>
      </c>
      <c r="G16" s="36">
        <f>COUNTIF('Kontroll-leht 2'!G106:G137,"X")</f>
        <v>0</v>
      </c>
      <c r="H16" s="37" t="str">
        <f t="shared" si="0"/>
        <v>Palun kontrolli hinnanguid</v>
      </c>
    </row>
    <row r="17" spans="1:8" x14ac:dyDescent="0.25">
      <c r="A17">
        <f t="shared" si="1"/>
        <v>13</v>
      </c>
      <c r="B17" t="s">
        <v>191</v>
      </c>
      <c r="C17" s="36">
        <f>COUNT('Kontroll-leht 2'!A139)</f>
        <v>1</v>
      </c>
      <c r="D17" s="36">
        <f>COUNTIF('Kontroll-leht 2'!D139,"X")</f>
        <v>0</v>
      </c>
      <c r="E17" s="36">
        <f>COUNTIF('Kontroll-leht 2'!E139,"X")</f>
        <v>0</v>
      </c>
      <c r="F17" s="36">
        <f>COUNTIF('Kontroll-leht 2'!F139,"X")</f>
        <v>0</v>
      </c>
      <c r="G17" s="36">
        <f>COUNTIF('Kontroll-leht 2'!G139,"X")</f>
        <v>0</v>
      </c>
      <c r="H17" s="37" t="str">
        <f t="shared" si="0"/>
        <v>Palun kontrolli hinnanguid</v>
      </c>
    </row>
    <row r="18" spans="1:8" x14ac:dyDescent="0.25">
      <c r="A18">
        <f t="shared" si="1"/>
        <v>14</v>
      </c>
      <c r="B18" t="s">
        <v>194</v>
      </c>
      <c r="C18" s="36">
        <f>COUNT('Kontroll-leht 2'!A141)</f>
        <v>1</v>
      </c>
      <c r="D18" s="36">
        <f>COUNTIF('Kontroll-leht 2'!D141,"X")</f>
        <v>0</v>
      </c>
      <c r="E18" s="36">
        <f>COUNTIF('Kontroll-leht 2'!E141,"X")</f>
        <v>0</v>
      </c>
      <c r="F18" s="36">
        <f>COUNTIF('Kontroll-leht 2'!F141,"X")</f>
        <v>0</v>
      </c>
      <c r="G18" s="36">
        <f>COUNTIF('Kontroll-leht 2'!G141,"X")</f>
        <v>0</v>
      </c>
      <c r="H18" s="37" t="str">
        <f t="shared" si="0"/>
        <v>Palun kontrolli hinnanguid</v>
      </c>
    </row>
    <row r="19" spans="1:8" x14ac:dyDescent="0.25">
      <c r="A19">
        <f t="shared" si="1"/>
        <v>15</v>
      </c>
      <c r="B19" t="s">
        <v>197</v>
      </c>
      <c r="C19" s="36">
        <f>COUNT('Kontroll-leht 2'!A143)</f>
        <v>1</v>
      </c>
      <c r="D19" s="36">
        <f>COUNTIF('Kontroll-leht 2'!D143,"X")</f>
        <v>0</v>
      </c>
      <c r="E19" s="36">
        <f>COUNTIF('Kontroll-leht 2'!E143,"X")</f>
        <v>0</v>
      </c>
      <c r="F19" s="36">
        <f>COUNTIF('Kontroll-leht 2'!F143,"X")</f>
        <v>0</v>
      </c>
      <c r="G19" s="36">
        <f>COUNTIF('Kontroll-leht 2'!G143,"X")</f>
        <v>0</v>
      </c>
      <c r="H19" s="37" t="str">
        <f>IF(SUM(D19:G19)&lt;&gt;C19,"Palun kontrolli hinnanguid","Korras")</f>
        <v>Palun kontrolli hinnanguid</v>
      </c>
    </row>
    <row r="20" spans="1:8" x14ac:dyDescent="0.25">
      <c r="A20">
        <f t="shared" si="1"/>
        <v>16</v>
      </c>
      <c r="B20" t="s">
        <v>199</v>
      </c>
      <c r="C20" s="36">
        <f>COUNT('Kontroll-leht 2'!A145:A147)</f>
        <v>3</v>
      </c>
      <c r="D20" s="36">
        <f>COUNTIF('Kontroll-leht 2'!D145:D147,"X")</f>
        <v>0</v>
      </c>
      <c r="E20" s="36">
        <f>COUNTIF('Kontroll-leht 2'!E145:E147,"X")</f>
        <v>0</v>
      </c>
      <c r="F20" s="36">
        <f>COUNTIF('Kontroll-leht 2'!F145:F147,"X")</f>
        <v>0</v>
      </c>
      <c r="G20" s="36">
        <f>COUNTIF('Kontroll-leht 2'!G145:G147,"X")</f>
        <v>0</v>
      </c>
      <c r="H20" s="37" t="str">
        <f t="shared" si="0"/>
        <v>Palun kontrolli hinnanguid</v>
      </c>
    </row>
    <row r="21" spans="1:8" x14ac:dyDescent="0.25">
      <c r="A21">
        <f t="shared" si="1"/>
        <v>17</v>
      </c>
      <c r="B21" t="s">
        <v>19</v>
      </c>
      <c r="C21" s="36">
        <f>COUNT('Kontroll-leht 2'!A149:A179)</f>
        <v>31</v>
      </c>
      <c r="D21" s="36">
        <f>COUNTIF('Kontroll-leht 2'!D149:D179,"X")</f>
        <v>0</v>
      </c>
      <c r="E21" s="36">
        <f>COUNTIF('Kontroll-leht 2'!E149:E179,"X")</f>
        <v>0</v>
      </c>
      <c r="F21" s="36">
        <f>COUNTIF('Kontroll-leht 2'!F149:F179,"X")</f>
        <v>0</v>
      </c>
      <c r="G21" s="36">
        <f>COUNTIF('Kontroll-leht 2'!G149:G179,"X")</f>
        <v>0</v>
      </c>
      <c r="H21" s="37" t="str">
        <f t="shared" si="0"/>
        <v>Palun kontrolli hinnanguid</v>
      </c>
    </row>
    <row r="22" spans="1:8" x14ac:dyDescent="0.25">
      <c r="A22">
        <f t="shared" si="1"/>
        <v>18</v>
      </c>
      <c r="B22" t="s">
        <v>218</v>
      </c>
      <c r="C22" s="36">
        <f>COUNT('Kontroll-leht 2'!A181:A190)</f>
        <v>10</v>
      </c>
      <c r="D22" s="36">
        <f>COUNTIF('Kontroll-leht 2'!D181:D190,"X")</f>
        <v>0</v>
      </c>
      <c r="E22" s="36">
        <f>COUNTIF('Kontroll-leht 2'!E181:E190,"X")</f>
        <v>0</v>
      </c>
      <c r="F22" s="36">
        <f>COUNTIF('Kontroll-leht 2'!F181:F190,"X")</f>
        <v>0</v>
      </c>
      <c r="G22" s="36">
        <f>COUNTIF('Kontroll-leht 2'!G181:G190,"X")</f>
        <v>0</v>
      </c>
      <c r="H22" s="37" t="str">
        <f t="shared" si="0"/>
        <v>Palun kontrolli hinnanguid</v>
      </c>
    </row>
    <row r="23" spans="1:8" x14ac:dyDescent="0.25">
      <c r="A23">
        <f t="shared" si="1"/>
        <v>19</v>
      </c>
      <c r="B23" t="s">
        <v>232</v>
      </c>
      <c r="C23" s="36">
        <f>COUNT('Kontroll-leht 2'!A192)</f>
        <v>1</v>
      </c>
      <c r="D23" s="36">
        <f>COUNTIF('Kontroll-leht 2'!D192,"X")</f>
        <v>0</v>
      </c>
      <c r="E23" s="36">
        <f>COUNTIF('Kontroll-leht 2'!E192,"X")</f>
        <v>0</v>
      </c>
      <c r="F23" s="36">
        <f>COUNTIF('Kontroll-leht 2'!F192,"X")</f>
        <v>0</v>
      </c>
      <c r="G23" s="36">
        <f>COUNTIF('Kontroll-leht 2'!G192,"X")</f>
        <v>0</v>
      </c>
      <c r="H23" s="37" t="str">
        <f t="shared" si="0"/>
        <v>Palun kontrolli hinnanguid</v>
      </c>
    </row>
    <row r="24" spans="1:8" x14ac:dyDescent="0.25">
      <c r="A24">
        <f t="shared" si="1"/>
        <v>20</v>
      </c>
      <c r="B24" t="s">
        <v>17</v>
      </c>
      <c r="C24" s="36">
        <f>COUNT('Kontroll-leht 2'!A194:A201)</f>
        <v>8</v>
      </c>
      <c r="D24" s="36">
        <f>COUNTIF('Kontroll-leht 2'!D194:D201,"X")</f>
        <v>0</v>
      </c>
      <c r="E24" s="36">
        <f>COUNTIF('Kontroll-leht 2'!E194:E201,"X")</f>
        <v>0</v>
      </c>
      <c r="F24" s="36">
        <f>COUNTIF('Kontroll-leht 2'!F194:F201,"X")</f>
        <v>0</v>
      </c>
      <c r="G24" s="36">
        <f>COUNTIF('Kontroll-leht 2'!G194:G201,"X")</f>
        <v>0</v>
      </c>
      <c r="H24" s="38" t="str">
        <f t="shared" si="0"/>
        <v>Palun kontrolli hinnanguid</v>
      </c>
    </row>
    <row r="25" spans="1:8" x14ac:dyDescent="0.25">
      <c r="B25" s="1" t="s">
        <v>57</v>
      </c>
      <c r="C25" s="30">
        <f>SUM(C5:C24)</f>
        <v>177</v>
      </c>
      <c r="D25" s="30">
        <f>SUM(D5:D24)</f>
        <v>0</v>
      </c>
      <c r="E25" s="30">
        <f>SUM(E5:E24)</f>
        <v>0</v>
      </c>
      <c r="F25" s="30">
        <f>SUM(F5:F24)</f>
        <v>0</v>
      </c>
      <c r="G25" s="30">
        <f>SUM(G5:G24)</f>
        <v>0</v>
      </c>
      <c r="H25" s="37" t="str">
        <f t="shared" si="0"/>
        <v>Palun kontrolli hinnanguid</v>
      </c>
    </row>
    <row r="27" spans="1:8" x14ac:dyDescent="0.25">
      <c r="B27" s="1" t="s">
        <v>58</v>
      </c>
    </row>
    <row r="28" spans="1:8" x14ac:dyDescent="0.25">
      <c r="A28">
        <f>A5</f>
        <v>1</v>
      </c>
      <c r="B28" s="62"/>
      <c r="C28" s="62"/>
      <c r="D28" s="62"/>
      <c r="E28" s="62"/>
      <c r="F28" s="62"/>
      <c r="G28" s="62"/>
      <c r="H28" s="62"/>
    </row>
    <row r="29" spans="1:8" x14ac:dyDescent="0.25">
      <c r="A29">
        <f>A6</f>
        <v>2</v>
      </c>
      <c r="B29" s="62"/>
      <c r="C29" s="62"/>
      <c r="D29" s="62"/>
      <c r="E29" s="62"/>
      <c r="F29" s="62"/>
      <c r="G29" s="62"/>
      <c r="H29" s="62"/>
    </row>
    <row r="30" spans="1:8" x14ac:dyDescent="0.25">
      <c r="A30">
        <f>A7</f>
        <v>3</v>
      </c>
      <c r="B30" s="62"/>
      <c r="C30" s="62"/>
      <c r="D30" s="62"/>
      <c r="E30" s="62"/>
      <c r="F30" s="62"/>
      <c r="G30" s="62"/>
      <c r="H30" s="62"/>
    </row>
    <row r="31" spans="1:8" x14ac:dyDescent="0.25">
      <c r="A31">
        <f>A8</f>
        <v>4</v>
      </c>
      <c r="B31" s="39"/>
      <c r="C31" s="39"/>
      <c r="D31" s="39"/>
      <c r="E31" s="39"/>
      <c r="F31" s="39"/>
      <c r="G31" s="39"/>
      <c r="H31" s="39"/>
    </row>
    <row r="32" spans="1:8" x14ac:dyDescent="0.25">
      <c r="A32">
        <f>A9</f>
        <v>5</v>
      </c>
      <c r="B32" s="39"/>
      <c r="C32" s="39"/>
      <c r="D32" s="39"/>
      <c r="E32" s="39"/>
      <c r="F32" s="39"/>
      <c r="G32" s="39"/>
      <c r="H32" s="39"/>
    </row>
    <row r="33" spans="1:8" x14ac:dyDescent="0.25">
      <c r="A33">
        <f>A12</f>
        <v>8</v>
      </c>
      <c r="B33" s="39"/>
      <c r="C33" s="39"/>
      <c r="D33" s="39"/>
      <c r="E33" s="39"/>
      <c r="F33" s="39"/>
      <c r="G33" s="39"/>
      <c r="H33" s="39"/>
    </row>
    <row r="34" spans="1:8" x14ac:dyDescent="0.25">
      <c r="A34">
        <f>A13</f>
        <v>9</v>
      </c>
      <c r="B34" s="39"/>
      <c r="C34" s="39"/>
      <c r="D34" s="39"/>
      <c r="E34" s="39"/>
      <c r="F34" s="39"/>
      <c r="G34" s="39"/>
      <c r="H34" s="39"/>
    </row>
    <row r="35" spans="1:8" x14ac:dyDescent="0.25">
      <c r="A35">
        <f>A14</f>
        <v>10</v>
      </c>
      <c r="B35" s="39"/>
      <c r="C35" s="39"/>
      <c r="D35" s="39"/>
      <c r="E35" s="39"/>
      <c r="F35" s="39"/>
      <c r="G35" s="39"/>
      <c r="H35" s="39"/>
    </row>
  </sheetData>
  <mergeCells count="5">
    <mergeCell ref="A1:H1"/>
    <mergeCell ref="E2:H2"/>
    <mergeCell ref="B28:H28"/>
    <mergeCell ref="B29:H29"/>
    <mergeCell ref="B30:H30"/>
  </mergeCells>
  <conditionalFormatting sqref="B27">
    <cfRule type="expression" dxfId="2" priority="3">
      <formula>B26=B27</formula>
    </cfRule>
  </conditionalFormatting>
  <conditionalFormatting sqref="B25">
    <cfRule type="expression" dxfId="1" priority="1">
      <formula>#REF!=B25</formula>
    </cfRule>
  </conditionalFormatting>
  <conditionalFormatting sqref="A1">
    <cfRule type="expression" dxfId="0" priority="4">
      <formula>#REF!=A1</formula>
    </cfRule>
  </conditionalFormatting>
  <printOptions horizontalCentered="1"/>
  <pageMargins left="0.59055118110236227" right="0.39370078740157483" top="0.59055118110236227" bottom="0.39370078740157483" header="0.19685039370078741" footer="0.19685039370078741"/>
  <pageSetup paperSize="9" scale="83" orientation="portrait" r:id="rId1"/>
  <headerFooter>
    <oddHeader>&amp;L&amp;F&amp;R&amp;A</oddHeader>
    <oddFooter>&amp;R&amp;P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Kontroll-leht 1</vt:lpstr>
      <vt:lpstr>Kontroll-leht 2</vt:lpstr>
      <vt:lpstr>Kontroll-leht 3</vt:lpstr>
      <vt:lpstr>'Kontroll-leht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 Pervjakov</dc:creator>
  <cp:lastModifiedBy>Eve Kippar</cp:lastModifiedBy>
  <cp:lastPrinted>2011-06-05T11:11:16Z</cp:lastPrinted>
  <dcterms:created xsi:type="dcterms:W3CDTF">2010-10-07T07:55:31Z</dcterms:created>
  <dcterms:modified xsi:type="dcterms:W3CDTF">2018-10-12T07:01:13Z</dcterms:modified>
</cp:coreProperties>
</file>