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0" windowWidth="24105" windowHeight="9615" activeTab="1"/>
  </bookViews>
  <sheets>
    <sheet name="Juhend" sheetId="1" r:id="rId1"/>
    <sheet name="Üldinfo" sheetId="2" r:id="rId2"/>
    <sheet name="Kontrollküsimustik - ISQC" sheetId="3" r:id="rId3"/>
    <sheet name="Kontrollküsimustik - eetika" sheetId="4" r:id="rId4"/>
    <sheet name="Kokkuvõte" sheetId="5" r:id="rId5"/>
    <sheet name="Tähelepanekute koond - ISQC" sheetId="6" r:id="rId6"/>
    <sheet name="Tähelepanekute koond - eetika" sheetId="7" r:id="rId7"/>
  </sheets>
  <definedNames>
    <definedName name="_xlnm._FilterDatabase" localSheetId="3" hidden="1">'Kontrollküsimustik - eetika'!$A$5:$L$160</definedName>
    <definedName name="_xlnm._FilterDatabase" localSheetId="2" hidden="1">'Kontrollküsimustik - ISQC'!$A$5:$Q$158</definedName>
    <definedName name="_xlnm._FilterDatabase" localSheetId="6" hidden="1">'Tähelepanekute koond - eetika'!$A$5:$J$160</definedName>
    <definedName name="_xlnm._FilterDatabase" localSheetId="5" hidden="1">'Tähelepanekute koond - ISQC'!$A$5:$L$158</definedName>
    <definedName name="_xlnm.Print_Titles" localSheetId="3">'Kontrollküsimustik - eetika'!$1:$5</definedName>
    <definedName name="_xlnm.Print_Titles" localSheetId="2">'Kontrollküsimustik - ISQC'!$1:$5</definedName>
  </definedNames>
  <calcPr fullCalcOnLoad="1"/>
</workbook>
</file>

<file path=xl/comments2.xml><?xml version="1.0" encoding="utf-8"?>
<comments xmlns="http://schemas.openxmlformats.org/spreadsheetml/2006/main">
  <authors>
    <author>kurmeto</author>
  </authors>
  <commentList>
    <comment ref="A20" authorId="0">
      <text>
        <r>
          <rPr>
            <b/>
            <sz val="9"/>
            <rFont val="Tahoma"/>
            <family val="2"/>
          </rPr>
          <t>Sh:</t>
        </r>
        <r>
          <rPr>
            <sz val="9"/>
            <rFont val="Tahoma"/>
            <family val="2"/>
          </rPr>
          <t xml:space="preserve">
juhatuse liikmete ja temaga seotud osapoole kuuluvus teiste ettevõtete/ühingute juhtimisstruktuuridesse ja osalused teistes ühingutes</t>
        </r>
      </text>
    </comment>
    <comment ref="A19" authorId="0">
      <text>
        <r>
          <rPr>
            <b/>
            <sz val="9"/>
            <rFont val="Tahoma"/>
            <family val="2"/>
          </rPr>
          <t xml:space="preserve">Sh:
</t>
        </r>
        <r>
          <rPr>
            <sz val="9"/>
            <rFont val="Tahoma"/>
            <family val="2"/>
          </rPr>
          <t xml:space="preserve">nõukogu liikmete ja temaga seotud osapoole kuuluvus teiste ettevõtete/ühingute juhtimisstruktuuridesse ja osalused teistes ühingutes
</t>
        </r>
      </text>
    </comment>
    <comment ref="A18" authorId="0">
      <text>
        <r>
          <rPr>
            <b/>
            <sz val="9"/>
            <rFont val="Tahoma"/>
            <family val="2"/>
          </rPr>
          <t>Sh:</t>
        </r>
        <r>
          <rPr>
            <sz val="9"/>
            <rFont val="Tahoma"/>
            <family val="2"/>
          </rPr>
          <t xml:space="preserve">
osanike ja temaga seotud osapoole kuuluvus teiste ettevõtete/ühingute juhtimisstruktuuridesse ja osalused teistes ühingutes</t>
        </r>
      </text>
    </comment>
  </commentList>
</comments>
</file>

<file path=xl/comments3.xml><?xml version="1.0" encoding="utf-8"?>
<comments xmlns="http://schemas.openxmlformats.org/spreadsheetml/2006/main">
  <authors>
    <author>kurmeto</author>
  </authors>
  <commentList>
    <comment ref="F4" authorId="0">
      <text>
        <r>
          <rPr>
            <sz val="9"/>
            <rFont val="Tahoma"/>
            <family val="2"/>
          </rPr>
          <t xml:space="preserve">palun sisesta asjakohasesse lahtrisse X või x
</t>
        </r>
      </text>
    </comment>
    <comment ref="K4" authorId="0">
      <text>
        <r>
          <rPr>
            <sz val="9"/>
            <rFont val="Tahoma"/>
            <family val="2"/>
          </rPr>
          <t xml:space="preserve">palun sisesta asjakohasesse lahtrisse X või x
</t>
        </r>
      </text>
    </comment>
  </commentList>
</comments>
</file>

<file path=xl/comments4.xml><?xml version="1.0" encoding="utf-8"?>
<comments xmlns="http://schemas.openxmlformats.org/spreadsheetml/2006/main">
  <authors>
    <author>kurmeto</author>
  </authors>
  <commentList>
    <comment ref="F4" authorId="0">
      <text>
        <r>
          <rPr>
            <sz val="9"/>
            <rFont val="Tahoma"/>
            <family val="2"/>
          </rPr>
          <t xml:space="preserve">palun sisesta asjakohasesse lahtrisse X või x
</t>
        </r>
      </text>
    </comment>
  </commentList>
</comments>
</file>

<file path=xl/sharedStrings.xml><?xml version="1.0" encoding="utf-8"?>
<sst xmlns="http://schemas.openxmlformats.org/spreadsheetml/2006/main" count="810" uniqueCount="607">
  <si>
    <t>Viide</t>
  </si>
  <si>
    <t>Alampealkiri</t>
  </si>
  <si>
    <t>Standardi nõue</t>
  </si>
  <si>
    <t>Kvaliteedikontrollisüsteemi elemendid</t>
  </si>
  <si>
    <t>Ettevõte peab looma ja säilitama kvaliteedikontrollisüsteemi, mis hõlmab poliitikaid ja protseduure, mis käsitlevad iga järgmist elementi:</t>
  </si>
  <si>
    <t>(a) liidrite kohustused ettevõttes seoses kvaliteediga;</t>
  </si>
  <si>
    <t>(b) relevantsed eetikanõuded;</t>
  </si>
  <si>
    <t>(c) kliendisuhete ja spetsiifiliste töövõttude aktsepteerimine ja jätkamine;</t>
  </si>
  <si>
    <t>(d) inimressursid;</t>
  </si>
  <si>
    <t>(e) töövõtu läbiviimine;</t>
  </si>
  <si>
    <t>(f) monitoorimine.</t>
  </si>
  <si>
    <t>Ettevõte peab oma poliitikad ja protseduurid dokumenteerima ja edastama nende osas informatsiooni ettevõtte personalile.</t>
  </si>
  <si>
    <t>Liidrite kohustused ettevõttes seoses kvaliteediga</t>
  </si>
  <si>
    <t>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t>
  </si>
  <si>
    <t>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t>
  </si>
  <si>
    <t>Relevantsed eetikanõuded</t>
  </si>
  <si>
    <t>Ettevõte peab kehtestama poliitikad ja protseduurid, mis on kavandatud andma ettevõttele põhjendatud kindluse selles, et ettevõte ja selle personal on vastavuses relevantsete eetikanõuetega.</t>
  </si>
  <si>
    <t>Sõltumatus</t>
  </si>
  <si>
    <t>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t>
  </si>
  <si>
    <t>(a) vahetada informatsiooni ettevõtte sõltumatuse nõuete kohta oma personalile ja, kus rakendatav, teistele, kes nendele nõuetele alluvad ja</t>
  </si>
  <si>
    <t>(b)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t>
  </si>
  <si>
    <t>Selliste poliitikate ja protseduuridega peab nõudma:</t>
  </si>
  <si>
    <t>(a) töövõtupartneritelt ettevõttele relevantse informatsiooni andmist kliendi töövõttude, sealhulgas teenuste ulatuse kohta, võimaldamaks ettevõttel hinnata nende üldmõju sõltumatuse nõuetele juhul, kui seda on;</t>
  </si>
  <si>
    <t>(b) personalilt ettevõtte kohest teavitamist sõltumatusele ohtu tekitavatest tingimustest ja suhetest nii, et saab astuda asjakohaseid samme ja</t>
  </si>
  <si>
    <t>(c) relevantse informatsiooni kogumist ja selle vahetamist asjakohase personaliga nii, et:</t>
  </si>
  <si>
    <t xml:space="preserve">   (i) ettevõte ja selle töötajaskond saavad hõlpsasti kindlaks määrata, kas nad täidavad sõltumatuse nõudeid;</t>
  </si>
  <si>
    <t xml:space="preserve">   (ii) ettevõte saab säilitada ja ajakohastada oma andmeid, mis puudutavad sõltumatust ja</t>
  </si>
  <si>
    <t xml:space="preserve">   (iii) ettevõte saab astuda asjakohaseid samme tuvastatud ohtude suhtes sõltumatusele, mis ei ole aktsepteeritaval tasemel.</t>
  </si>
  <si>
    <t>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t>
  </si>
  <si>
    <t>(a) personalile, et see teavitaks ettevõtet kohe sõltumatuse rikkumistest, millest nad teadlikuks saavad;</t>
  </si>
  <si>
    <t>(b) ettevõttele, et ettevõte vahetaks kohe informatsiooni nende poliitikate ja protseduuride tuvastatud rikkumistest:</t>
  </si>
  <si>
    <t xml:space="preserve">   (i) töövõtupartneriga, kes koos ettevõttega peab rikkumist käsitlema ja</t>
  </si>
  <si>
    <t xml:space="preserve">   (ii) muu relevantse personaliga ettevõttes ja, kus asjakohane, võrgustikus ning nendega, kes alluvad sõltumatuse nõuetele ja kellel tuleb astuda asjakohaseid samme ja</t>
  </si>
  <si>
    <t>(c)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t>
  </si>
  <si>
    <t>Vähemalt kord aastas peab ettevõte saama ettevõtte kogu personalilt, kellelt eetikanõuetega nõutakse sõltumatust, kirjaliku kinnituse vastavuse kohta ettevõtte sõltumatuse poliitikate ja protseduuridega.</t>
  </si>
  <si>
    <t>Ettevõte peab kehtestama poliitikad ja protseduurid, millega:</t>
  </si>
  <si>
    <t>(a) määratakse kriteeriumid vajaduse kindlaksmääramiseks kaitsemehhanismide järele lähitutvuse ohu vähendamiseks aktsepteeritava tasemeni sama juhtivtöötaja kasutamisel kindlustandvas töövõtus pika perioodi jooksul ja</t>
  </si>
  <si>
    <t>(b)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t>
  </si>
  <si>
    <t>Kliendisuhete ja spetsiifiliste töövõttude aktsepteerimine ja jätkamine</t>
  </si>
  <si>
    <t>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t>
  </si>
  <si>
    <t>(a) on kompetentne töövõttu läbi viima ja ettevõttel on selleks võimekused, sealhulgas aeg ja ressursid ja</t>
  </si>
  <si>
    <t>(b) saab olla vastavuses relevantsete eetikanõuetega ja</t>
  </si>
  <si>
    <t>(c) on kaalunud kliendi ausust ja tal ei ole informatsiooni, mis viiks ettevõtte järeldusele, et klient ei ole aus.</t>
  </si>
  <si>
    <t>(a) ettevõttelt, sellise informatsiooni hankimist, mida ettevõte peab antud tingimustes vajalikuks enne uue kliendiga töövõtu aktsepteerimist, selle otsustamisel, kas jätkata olemasolevat töövõttu ja olemasoleva kliendiga uue töövõtu aktsepteerimise kaalumisel;</t>
  </si>
  <si>
    <t>(b) juhul, kui töövõtu aktsepteerimisel uue või olemasoleva kliendiga tuvastatakse võimalik huvide konflikt, ettevõttelt selle kindlaksmääramist, kas töövõtu aktsepteerimine on asjakohane;</t>
  </si>
  <si>
    <t>(c) juhul, kui on tuvastatud probleeme ja ettevõte otsustab kliendisuhte või spetsiifilise töövõtu aktsepteerida või seda jätkata, ettevõttelt selle dokumenteerimist, kuidas probleemid lahendati.</t>
  </si>
  <si>
    <t>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t>
  </si>
  <si>
    <t>(a) antud tingimustes rakenduvad kutsealased ja juriidilised kohustused, sealhulgas see, kas ettevõtte suhtes eksisteerib nõue raporteerida isikule või isikutele, kes ettevõtte ametisse nimetas või, mõningatel juhtudel, reguleerivatele asutustele ja</t>
  </si>
  <si>
    <t>(b) võimalus taanduda töövõtust või mõlemast, nii töövõtust kui kliendisuhtest.</t>
  </si>
  <si>
    <t>Inimressursid</t>
  </si>
  <si>
    <t>Ettevõte peab kehtestama poliitikad ja protseduurid, mis on kavandatud andma ettevõttele põhjendatud kindluse selles, et ettevõttel on piisav personal, kellel on kompetentsus, võimekused ja kohustumine järgida eetikaprintsiipe, mis on vajalikud, et:</t>
  </si>
  <si>
    <t>(a) viia töövõtud läbi kooskõlas kutsestandardite ning rakendatavatest seadusest ja regulatsioonidest tulenevate nõuetega ja</t>
  </si>
  <si>
    <t>(b) võimaldada ettevõttel või töövõtupartneritel anda välja aruandeid, mis on antud tingimustes asjakohased.</t>
  </si>
  <si>
    <t>Töövõtumeeskondade määramine</t>
  </si>
  <si>
    <t>Ettevõte peab määrama vastutuse iga töövõtu eest töövõtupartnerile ja peab kehtestama poliitikad ja protseduurid, millega nõutakse, et:</t>
  </si>
  <si>
    <t>(a) infot töövõtupartneri identiteedi ja rolli kohta vahetatakse kliendi juhtkonna võtmetähtsusega liikmetega ja isikutega, kelle ülesandeks on valitsemine;</t>
  </si>
  <si>
    <t>(b) töövõtupartneril on asjakohane kompetentsus, võimekused ja volitused selle rolli täitmiseks ja</t>
  </si>
  <si>
    <t>Ettevõte peab kehtestama poliitikad ja protseduurid ka selleks, et määrata asjakohane personal, kellel on vajalik kompetentsus ja võimekused selleks, et:</t>
  </si>
  <si>
    <t>(c) töövõtupartneri vastutus on selgelt defineeritud ja info selle kohta on partnerile edastatud.</t>
  </si>
  <si>
    <t>Töövõtu läbiviimine</t>
  </si>
  <si>
    <t>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t>
  </si>
  <si>
    <t>(a) asjaolud, mis on relevantsed töövõtu läbiviimise kvaliteedi järjepidevuse edendamise seisukohast</t>
  </si>
  <si>
    <t>(b) järelevalve kohustused ja</t>
  </si>
  <si>
    <t>(c) ülevaatuse kohustused.</t>
  </si>
  <si>
    <t>Ettevõtte poliitikad ja protseduurid ülevaatuse kohustuse osas peab kindlaks määrama sellel alusel, et väiksemate kogemustega meeskonnaliikmete töö vaatavad üle töövõtumeeskonna suuremate kogemustega liikmed.</t>
  </si>
  <si>
    <t>Konsultatsioon</t>
  </si>
  <si>
    <t>Ettevõte peab kehtestama poliitikad ja protseduurid, mis on kavandatud andma ettevõttele põhjendatud kindluse selles, et:</t>
  </si>
  <si>
    <t>(a) keerukate või vaieldavate asjaolude üle toimuvad asjakohased konsultatsioonid;</t>
  </si>
  <si>
    <t>(b) asjakohaste konsultatsioonide toimumise võimaldamiseks on kättesaadavad piisavad ressursid;</t>
  </si>
  <si>
    <t>(c) selliste konsultatsioonide olemus ja ulatus ning nendest tulenevad kokkuvõtted dokumenteeritakse ja nende osas lepivad kokku nii konsultatsiooni otsiv isik kui isik, kellega konsulteeriti ja</t>
  </si>
  <si>
    <t>(d) konsultatsioonidest tulenevaid kokkuvõtteid rakendatakse.</t>
  </si>
  <si>
    <t>Töövõtu kvaliteedi kontrollülevaatus</t>
  </si>
  <si>
    <t>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t>
  </si>
  <si>
    <t>(a) nõudma töövõtu kvaliteedi kontrollülevaatust börsinimekirja kantud majandusüksuste finantsaruannete kõikide auditite suhtes;</t>
  </si>
  <si>
    <t>(b) määrama kriteeriumid, mille suhtes peab kõiki muid auditeid ja möödunud perioodide finantsinformatsiooni ülevaatusi ning muid kindlustandvaid ja seotud teenuste töövõtte hindama, et määrata kindlaks, kas töövõtu kvaliteedi kontrollülevaatus tuleks läbi viia ja</t>
  </si>
  <si>
    <t>(c) nõudma töövõtu kvaliteedi kontrollülevaatust kõikide töövõttude suhtes, mis vastavad vastavalt punktis b kehtestatud kriteeriumitele, juhul, kui selliseid töövõtte on.</t>
  </si>
  <si>
    <t>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t>
  </si>
  <si>
    <t>Ettevõte peab kehtestama poliitikad ja protseduurid, millega nõutakse, et töövõtu kvaliteedi kontrollülevaatus sisaldaks:</t>
  </si>
  <si>
    <t>(a) märkimisväärsete asjaolude arutamist töövõtupartneriga;</t>
  </si>
  <si>
    <t>(b) finantsaruannete või muu käsitletava küsimuse osas esitatud informatsiooni ja väljapakutud aruande ülevaatamist;</t>
  </si>
  <si>
    <t>(c) väljavalitud töövõtudokumentatsiooni ülevaatust, mis puudutab töövõtumeeskonna poolt tehtud märkimisväärseid otsustusi ja kokkuvõtteid, millele aruande formuleerimisel jõuti ja</t>
  </si>
  <si>
    <t>(d) aruande formuleerimisel tehtud kokkuvõtete hindamist ja selle kaalumist, kas väljapakutud aruanne on asjakohane.</t>
  </si>
  <si>
    <t>Börsinimekirja kantud majandusüksuste finantsaruannete auditite osas peab ettevõte kehtestama poliitikad ja protseduurid, millega nõutakse, et töövõtu kvaliteedi kontrollülevaatuse hulka kuulub ka järgmise arvessevõtmine:</t>
  </si>
  <si>
    <t>(a) töövõtumeeskonna poolne ettevõtte sõltumatuse hindamine seoses spetsiifilise töövõtuga;</t>
  </si>
  <si>
    <t>(b) kas asjakohane konsultatsioon on aset leidnud arvamuste erinevusi hõlmavates küsimustes või muudes keerulistes või vaidlust tekitavates küsimustes ning sellistest konsultatsioonidest tulenevad kokkuvõtted ja</t>
  </si>
  <si>
    <t>(c) kas ülevaatuseks väljavalitud dokumentatsioon kajastab märkimisväärsete otsustustega seoses tehtud tööd ja toetab kokkuvõtteid, millele jõuti.</t>
  </si>
  <si>
    <t>Töövõtu kvaliteedi kontrollülevaatajate sobivuse kriteeriumid</t>
  </si>
  <si>
    <t>Ettevõte peab kehtestama poliitikad ja protseduurid selleks, et käsitleda töövõtu kvaliteedi kontrollülevaatajate ametissenimetamist ja teha kindlaks nende sobivus järgmise abil:</t>
  </si>
  <si>
    <t>(a) selle rolli täitmiseks nõutavad tehnilised kvalifikatsioonid, sealhulgas vajalikud
kogemused ja volitused ja</t>
  </si>
  <si>
    <t>(b) millisel määral saab töövõtu kvaliteedi kontrollülevaatajaga töövõtu osas konsulteerida ilma ülevaataja objektiivsust kahjustamata.</t>
  </si>
  <si>
    <t>Ettevõte peab kehtestama poliitikad ja protseduurid, mis on kavandatud töövõtu kvaliteedi kontrollülevaataja objektiivsuse säilitamiseks.</t>
  </si>
  <si>
    <t>Ettevõtte poliitikad ja protseduurid peavad sätestama töövõtu kvaliteedi kontrollülevaataja asendamise juhtudel, kus ülevaataja võimelisus viia läbi objektiivne ülevaatus võib olla kahjustatud.</t>
  </si>
  <si>
    <t>Töövõtu kvaliteedi kontrollülevaatuse dokumenteerimine</t>
  </si>
  <si>
    <t>Töövõtu kvaliteedi kontrollülevaatuse dokumentatsiooni osas peab ettevõte kehtestama poliitikad ja protseduurid, millega nõutakse selle dokumenteerimist, et:</t>
  </si>
  <si>
    <t>(a) töövõtu kvaliteedi kontrollülevaatust käsitlevate ettevõtte poliitikate poolt nõutud protseduurid on läbi viidud;</t>
  </si>
  <si>
    <t>(b) töövõtu kvaliteedi kontrollülevaatus on lõpetatud aruande kuupäeval või enne seda ja</t>
  </si>
  <si>
    <t>(c) ülevaataja ei ole teadlik mis tahes lahendamata asjaoludest, mis paneksid ülevaataja uskuma, et töövõtumeeskonna poolt tehtud märkimisväärsed otsustused ja kokkuvõtted, millele jõuti, ei olnud asjakohased.</t>
  </si>
  <si>
    <t>Arvamuste erinevused</t>
  </si>
  <si>
    <t>Ettevõte peab kehtestama poliitikad ja protseduurid käsitlemaks ja lahendamaks arvamuse erinevusi töövõtumeeskonna seas, arvamuse erinevusi nendega, kellega konsulteeriti  ning, kus rakendatav, töövõtupartneri ja töövõtu kvaliteedi kontrollülevaataja vahel.</t>
  </si>
  <si>
    <t>Selliste poliitikate ja protseduuridega peab nõudma, et:</t>
  </si>
  <si>
    <t>(a) kokkuvõtted, millele jõuti, on dokumenteeritud ja rakendatud ja</t>
  </si>
  <si>
    <t>(b) aruannet ei dateerita enne, kui asjaolu on lahendatud.</t>
  </si>
  <si>
    <t>Töövõtu dokumentatsioon</t>
  </si>
  <si>
    <t>Ettevõte peab kehtestama töövõtumeeskondade jaoks poliitikad ja protseduurid lõplike töövõtufailide kokkupaneku õigeaegseks lõpuleviimiseks pärast seda, kui töövõtu aruanded on lõpetatud.</t>
  </si>
  <si>
    <t>Ettevõte peab kehtestama poliitikad ja protseduurid, mis on kavandatud töövõtu dokumentatsiooni konfidentsiaalsuse, vastutava hoiu, terviklikkuse, juurdepääsetavuse ja taasleitavuse säilitamiseks.</t>
  </si>
  <si>
    <t>Ettevõte peab kehtestama poliitikad ja protseduurid töövõtu dokumentatsiooni säilitamiseks perioodi jooksul, mis on piisav ettevõtte vajaduste rahuldamiseks või mis on nõutud seaduse või regulatsiooniga.</t>
  </si>
  <si>
    <t>Monitoorimine</t>
  </si>
  <si>
    <t>Ettevõtte kvaliteedikontrolli poliitikate ja -protseduuride monitoorimine</t>
  </si>
  <si>
    <t>Ettevõte peab looma monitoorimisprotsessi, mis on kavandatud andma ettevõttele põhjendatud kindluse selles, et kvaliteedikontrollisüsteemiga seotud poliitikad ja protseduurid on relevantsed, adekvaatsed ja toimivad tulemuslikult. See protsess peab:</t>
  </si>
  <si>
    <t>(a) hõlmama ettevõtte kvaliteedikontrollisüsteemi jätkuvat kaalumist ja hindamist, sealhulgas iga töövõtupartneri kohta vähemalt ühe lõpetatud töövõtu inspekteerimist tsüklilisel alusel;</t>
  </si>
  <si>
    <t>(b) nõudma monitoorimisprotsessi eest vastutamise määramist partnerile või partneritele või teistele isikutele, kellel on piisavad ja asjakohased kogemused ja volitused ettevõttes selle vastutuse võtmiseks ja</t>
  </si>
  <si>
    <t>(c) nõudma, et need, kes töövõttu või töövõtu kvaliteedi kontrollülevaatust läbi viivad, ei ole kaasatud töövõttude inspekteerimisse</t>
  </si>
  <si>
    <t>Tuvastatud vajakajäämiste hindamine, infovahetus nende osas ja nende heastamine</t>
  </si>
  <si>
    <t>Ettevõte peab hindama monitoorimisprotsessi tulemusel täheldatud vajakajäämiste mõju ja kindlaks määrama, kas need on kas:</t>
  </si>
  <si>
    <t>(a)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t>
  </si>
  <si>
    <t>(b) süsteemsed, korduvad või muud märkimisväärsed vajakajäämised, mis nõuavad koheseid korrigeerivaid samme.</t>
  </si>
  <si>
    <t>Ettevõte peab vahetama relevantsete töövõtupartneritega ja muu asjakohase personaliga informatsiooni monitoorimisprotsessi tulemusel täheldatud vajakajäämiste kohta ja soovitused asjakohasteks heastavateks meetmeteks.</t>
  </si>
  <si>
    <t>Soovituste hulka täheldatud vajakajäämiste suhtes asjakohaste heastavate meetmete osas peab kuuluma üks või enam järgmist:</t>
  </si>
  <si>
    <t>(a) asjakohaste heastavate meetmete rakendamine individuaalse töövõtu või personali liikme suhtes;</t>
  </si>
  <si>
    <t>(b) informatsiooni vahetamine tähelepanekute kohta nendega, kes vastutavad koolituse ja kutsealase täiendamise eest;</t>
  </si>
  <si>
    <t>(c) muudatused kvaliteedikontrolli poliitikates ja -protseduurides ja</t>
  </si>
  <si>
    <t>(d) distsiplineerivad meetmed nende suhtes, kes ei järgi ettevõtte poliitikaid ja protseduure, eriti nende suhtes, kes teevad seda korduvalt.</t>
  </si>
  <si>
    <t>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t>
  </si>
  <si>
    <t>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t>
  </si>
  <si>
    <t>(a) läbiviidud monitoorimisprotseduuride kirjeldus;</t>
  </si>
  <si>
    <t>(b) monitoorimisprotseduuride põhjal tehtud järeldused;</t>
  </si>
  <si>
    <t>(c) kus relevantne, süsteemsete, korduvate või muude märkimisväärsete vajakajäämiste ja nende lahendamiseks või parandamiseks rakendatud meetmete kirjeldus.</t>
  </si>
  <si>
    <t>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t>
  </si>
  <si>
    <t>(a) vähemalt kord aastas vahetab võrgustik informatsiooni monitoorimisprotsessi üldise haarde, ulatuse ja tulemuste kohta asjakohastele isikutele võrgustikku kuuluvates ettevõtetes ja</t>
  </si>
  <si>
    <t>(b) võrgustik vahetab kohe informatsiooni kvaliteedikontrollisüsteemis tuvastatud mis tahes vajakajäämiste kohta asjakohastele isikutele relevantses võrgustikku kuuluvas ettevõttes või ettevõtetes nii, et saab rakendada vajalike meetmeid</t>
  </si>
  <si>
    <t>selleks, et töövõtupartnerid võrgustikku kuuluvates ettevõtetes saavad tugineda võrgustiku raames rakendatud monitoorimisprotsessi tulemustele, välja arvatud, kui ettevõtted või võrgustik annavad teistsugust nõu.</t>
  </si>
  <si>
    <t>Kaebused ja väited</t>
  </si>
  <si>
    <t>Ettevõte peab kehtestama poliitikad ja protseduurid, mis on kavandatud andma ettevõttele põhjendatud kindluse selles, et ettevõte käsitleb asjakohaselt:</t>
  </si>
  <si>
    <t>(a) kaebusi ja väiteid selle kohta, et ettevõtte poolt teostatud töö ei ole vastavuses kutsestandardite ning rakendatavatest seadusest ja regulatsioonidest tulenevate nõuetega ja</t>
  </si>
  <si>
    <t>(b) väiteid mittevastavuse kohta ettevõtte kvaliteedikontrollisüsteemile.</t>
  </si>
  <si>
    <t>Selle protsessi osana peab ettevõte kehtestama oma personali jaoks selgelt defineeritud kanalid mis tahes murede tõstatamiseks viisil, mis võimaldavad neil esile astuda ilma hirmuta surveabinõude ees.</t>
  </si>
  <si>
    <t>Kvaliteedikontrollisüsteemi dokumentatsioon</t>
  </si>
  <si>
    <t>Ettevõte peab kehtestama poliitikad ja protseduurid, millega nõutakse asjakohast dokumenteerimist andmaks tõendusmaterjali ettevõtte kvaliteedikontrollisüsteemi iga elemendi toimimise kohta.</t>
  </si>
  <si>
    <t>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t>
  </si>
  <si>
    <t>Ettevõte peab kehtestama poliitikad ja protseduurid, millega nõutakse kaebuste ja väidete ning neile antud vastuste dokumenteerimist.</t>
  </si>
  <si>
    <t>Audiitorühingule esitatavad nõuded</t>
  </si>
  <si>
    <t>Audiitorühing võib audiitorteenust osutada ühena järgmistest äriühingu liikidest:
1) täis- või usaldusühinguna;
2) osaühinguna;
3) aktsiaseltsina;
4) Euroopa äriühinguna;
5) mõnes lepinguriigis registreeritud äriühinguna.</t>
  </si>
  <si>
    <t>Enamus audiitorühingu osade või aktsiatega esindatud häältest peab kuuluma mõne lepinguriigi pädeva asutuse järelevalvele piiranguteta allutatud vandeaudiitoritele, kes on saanud kutse mõnes lepinguriigis, või audiitorühingutele.</t>
  </si>
  <si>
    <t>Tüüp</t>
  </si>
  <si>
    <t>Audiitorühingut seaduse alusel esindavatest isikutest peavad vähemalt kolm neljandikku olema mõnes lepinguriigis kutse saanud vandeaudiitorid, kes on Audiitorkogu liikmed.</t>
  </si>
  <si>
    <t>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t>
  </si>
  <si>
    <t>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t>
  </si>
  <si>
    <t>Audiitorühingu esindamisele esitatavad nõuded ja piirangud</t>
  </si>
  <si>
    <t>Vandeaudiitor võib audiitorteenuse osutamisel seaduse alusel esindada üksnes ühte audiitorühingut, kes on Audiitorkogu liige.</t>
  </si>
  <si>
    <t>Audiitorkogu liige on kohustatud koostama ja registri infosüsteemi vahendusel Audiitorkogule esitama tegevusaruande perioodi lõpule järgneva 50 päeva jooksul tegevusaruande.</t>
  </si>
  <si>
    <t>Audiitorettevõtja enesehinnang</t>
  </si>
  <si>
    <t>AS §55(4)</t>
  </si>
  <si>
    <t>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t>
  </si>
  <si>
    <t>Rahapesu ja terrorismi rahastamise tõkestamine</t>
  </si>
  <si>
    <t>Audiitor peab kirjalikus vormis kehtestama protseduurireeglid ning nende täitmise kontrollimiseks sisekontrollieeskirja järgmistes valdkondades:
a. rahapesu ja terrorismi rahastamise riski hindamine ja juhtimine;
b. andmete kogumine ja säilitamine;
c. teatamiskohustuse täitmine ja juhtkonna informeerimine.</t>
  </si>
  <si>
    <t>Kontrollitava audiitorettevõtja esindaja kinnitus:</t>
  </si>
  <si>
    <t>Töörühma hinnangud ja seisukohad ning kontrollitava selgitused</t>
  </si>
  <si>
    <t>Nõue täidetud</t>
  </si>
  <si>
    <t>Nõue täidetud osaliselt</t>
  </si>
  <si>
    <t>Nõue täitmata</t>
  </si>
  <si>
    <t>Nõue mitte-asjakohane</t>
  </si>
  <si>
    <t>Töörühma seisukohad</t>
  </si>
  <si>
    <t>Kontrollitava selgitused</t>
  </si>
  <si>
    <t>Üldine informatsioon kvaliteedikontrolli kohta</t>
  </si>
  <si>
    <t>Kvaliteedikontrolli number</t>
  </si>
  <si>
    <t>Töörühma juht</t>
  </si>
  <si>
    <t>Majandusaasta algus ja lõpp</t>
  </si>
  <si>
    <t>Käive</t>
  </si>
  <si>
    <t>Bilansimaht</t>
  </si>
  <si>
    <t>Kasum</t>
  </si>
  <si>
    <t>Töötajate arv</t>
  </si>
  <si>
    <t>Kontrolli läbiviijate nimi ja allkiri</t>
  </si>
  <si>
    <t>Kuupäev</t>
  </si>
  <si>
    <t>Kinnitan, et olen esitanud kogu kvaliteedikontrolliga seonduva dokumentatsiooni kvaliteedikontrolli töörühmale.</t>
  </si>
  <si>
    <t>Kontrollile allutatu või tema esindaja nimi ja allkiri</t>
  </si>
  <si>
    <t>Kontrollile allutatu nimi</t>
  </si>
  <si>
    <t>Ettevõtte eesmärgiks on kehtestada ja säilitada kvaliteedikontrollisüsteem, mis annaks ettevõttele põhjendatud kindluse selles, et:
(a) ettevõte ja selle personal järgivad kutsestandardeid ning kohaldatavaid regulatsioonidest ja seadustest tulenevaid nõudeid ja
(b) ettevõtte või töövõtupartneri poolt välja antud aruanded on antud tingimustes asjakohased.</t>
  </si>
  <si>
    <t>Ettevõtte eesmärk:</t>
  </si>
  <si>
    <t>Vandeaudiitori võrgustiku struktuur</t>
  </si>
  <si>
    <t>Konsolideerimisgrupi struktuur</t>
  </si>
  <si>
    <t>Osanikega seotud osapooled ja seos</t>
  </si>
  <si>
    <t>Juhatuse liikmetega seotud osapooled ja seos</t>
  </si>
  <si>
    <t>Kasutatav audititarkvara</t>
  </si>
  <si>
    <t>Nõukogu liikmetega seotud osapooled ja seos</t>
  </si>
  <si>
    <t>AS §157(1)</t>
  </si>
  <si>
    <t>AS §158(1)</t>
  </si>
  <si>
    <r>
      <t xml:space="preserve">Rahapesu ja terrorismi rahastamise tõkestamise seadus - </t>
    </r>
    <r>
      <rPr>
        <sz val="11"/>
        <color indexed="8"/>
        <rFont val="Calibri"/>
        <family val="2"/>
      </rPr>
      <t>§29</t>
    </r>
  </si>
  <si>
    <r>
      <t xml:space="preserve">Rahapesu ja terrorismi rahastamise tõkestamise seadus - </t>
    </r>
    <r>
      <rPr>
        <sz val="11"/>
        <color indexed="8"/>
        <rFont val="Calibri"/>
        <family val="2"/>
      </rPr>
      <t>§12, §13</t>
    </r>
  </si>
  <si>
    <r>
      <t xml:space="preserve">Rahapesu ja terrorismi rahastamise tõkestamise seadus - </t>
    </r>
    <r>
      <rPr>
        <sz val="11"/>
        <color indexed="8"/>
        <rFont val="Calibri"/>
        <family val="2"/>
      </rPr>
      <t>§32</t>
    </r>
  </si>
  <si>
    <t>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t>
  </si>
  <si>
    <t>Teema</t>
  </si>
  <si>
    <t>Nõudeid</t>
  </si>
  <si>
    <t>Kontroll</t>
  </si>
  <si>
    <t>Dokumentatsioon</t>
  </si>
  <si>
    <t>KOKKU</t>
  </si>
  <si>
    <t>ISQC(EE)1-16</t>
  </si>
  <si>
    <t>ISQC(EE)1-17</t>
  </si>
  <si>
    <t>ISQC(EE)1-18</t>
  </si>
  <si>
    <t>ISQC(EE)1-19</t>
  </si>
  <si>
    <t>ISQC(EE)1-20</t>
  </si>
  <si>
    <t>ISQC(EE)1-21</t>
  </si>
  <si>
    <t>ISQC(EE)1-22</t>
  </si>
  <si>
    <t>ISQC(EE)1-23</t>
  </si>
  <si>
    <t>ISQC(EE)1-24</t>
  </si>
  <si>
    <t>ISQC(EE)1-25</t>
  </si>
  <si>
    <t>ISQC(EE)1-26</t>
  </si>
  <si>
    <t>ISQC(EE)1-27</t>
  </si>
  <si>
    <t>ISQC(EE)1-28</t>
  </si>
  <si>
    <t>ISQC(EE)1-29</t>
  </si>
  <si>
    <t>ISQC(EE)1-30</t>
  </si>
  <si>
    <t>ISQC(EE)1-31</t>
  </si>
  <si>
    <t>ISQC(EE)1-32</t>
  </si>
  <si>
    <t>ISQC(EE)1-33</t>
  </si>
  <si>
    <t>ISQC(EE)1-34</t>
  </si>
  <si>
    <t>ISQC(EE)1-35</t>
  </si>
  <si>
    <t>ISQC(EE)1-36</t>
  </si>
  <si>
    <t>ISQC(EE)1-37</t>
  </si>
  <si>
    <t>ISQC(EE)1-38</t>
  </si>
  <si>
    <t>ISQC(EE)1-39</t>
  </si>
  <si>
    <t>ISQC(EE)1-40</t>
  </si>
  <si>
    <t>ISQC(EE)1-41</t>
  </si>
  <si>
    <t>ISQC(EE)1-42</t>
  </si>
  <si>
    <t>ISQC(EE)1-43</t>
  </si>
  <si>
    <t>ISQC(EE)1-44</t>
  </si>
  <si>
    <t>ISQC(EE)1-45</t>
  </si>
  <si>
    <t>ISQC(EE)1-46</t>
  </si>
  <si>
    <t>ISQC(EE)1-47</t>
  </si>
  <si>
    <t>ISQC(EE)1-48</t>
  </si>
  <si>
    <t>ISQC(EE)1-49</t>
  </si>
  <si>
    <t>ISQC(EE)1-50</t>
  </si>
  <si>
    <t>ISQC(EE)1-51</t>
  </si>
  <si>
    <t>ISQC(EE)1-52</t>
  </si>
  <si>
    <t>ISQC(EE)1-53</t>
  </si>
  <si>
    <t>ISQC(EE)1-54</t>
  </si>
  <si>
    <t>ISQC(EE)1-55</t>
  </si>
  <si>
    <t>ISQC(EE)1-56</t>
  </si>
  <si>
    <t>ISQC(EE)1-57</t>
  </si>
  <si>
    <t>ISQC(EE)1-58</t>
  </si>
  <si>
    <t>ISQC(EE)1-59</t>
  </si>
  <si>
    <t>Töörühma hinnangud</t>
  </si>
  <si>
    <t>Kliendileping ja kutsekindlustus</t>
  </si>
  <si>
    <t>AudS §78</t>
  </si>
  <si>
    <t>AudS §77(3)</t>
  </si>
  <si>
    <t>AudS §77(2)</t>
  </si>
  <si>
    <t>AudS §77(1)</t>
  </si>
  <si>
    <t>AudS §76(4)</t>
  </si>
  <si>
    <t>AudS §76(3)</t>
  </si>
  <si>
    <r>
      <t xml:space="preserve">AudS </t>
    </r>
    <r>
      <rPr>
        <sz val="11"/>
        <color indexed="8"/>
        <rFont val="Calibri"/>
        <family val="2"/>
      </rPr>
      <t>§76(2)</t>
    </r>
  </si>
  <si>
    <t>AudS §55(2)</t>
  </si>
  <si>
    <t>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t>
  </si>
  <si>
    <t>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t>
  </si>
  <si>
    <t>AudS § 55(3)</t>
  </si>
  <si>
    <t>AudS § 55(4)</t>
  </si>
  <si>
    <t>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t>
  </si>
  <si>
    <t>AudS § 63(2), (3), (5)</t>
  </si>
  <si>
    <t>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t>
  </si>
  <si>
    <t>AudS § 64</t>
  </si>
  <si>
    <t>Vandeaudiitorite arv</t>
  </si>
  <si>
    <t>Prokurist</t>
  </si>
  <si>
    <t>Audiitorettevõtja prokurist peab olema vandeaudiitor</t>
  </si>
  <si>
    <t>AudS § 65(4)</t>
  </si>
  <si>
    <t>Nr</t>
  </si>
  <si>
    <t>Koodeksi üldine rakendamine (OSA A)</t>
  </si>
  <si>
    <t>Kontseptuaalse raamistiku lähenemisviis</t>
  </si>
  <si>
    <t>100.11</t>
  </si>
  <si>
    <t>Kui kutseline arvestusekspert puutub kokku tavapärasest erinevate tingimustega, mille puhul koodeksi mingi spetsiifilise nõude rakendamise tulemuseks oleks disproportsionaalne lõpptulemus või lõpptulemus, mis ei pruugi olla avalikkuse huvides, soovitatakse kutselisel arvestuseksperdil konsulteerida liikmesorganisatsiooni või relevantse reguleerijaga.</t>
  </si>
  <si>
    <t>Eetilise konflikti lahendamine</t>
  </si>
  <si>
    <t>100.18</t>
  </si>
  <si>
    <t>Olles eetilise konflikti lahendamise kas ametliku või mitteametliku protsessi alustamisel elevantsed faktorid arvesse võtnud, peab kutseline arvestusekspert kindlaks määrama asjakohase tegevuskava, kaaludes iga võimaliku tegevuskava tagajärgi. Juhul, kui küsimus jääb lahendamata, võib kutseline arvestusekspert abi saamiseks lahenduse leidmisel soovida konsulteerida teiste asjakohaste isikutega ettevõttes või tööd andvas organisatsioonis.</t>
  </si>
  <si>
    <t>100.19</t>
  </si>
  <si>
    <t>Kui probleem hõlmab organisatsioonisisest konflikti või konflikti organisatsiooniga, peab kutseline arvestusekspert kindlaks määrama, kas konsulteerida nendega, kelle ülesandeks on organisatsiooni valitsemine, nagu näiteks direktorite nõukogu või auditi komitee.</t>
  </si>
  <si>
    <t>Ausus</t>
  </si>
  <si>
    <t>110.2</t>
  </si>
  <si>
    <t>Kutseline arvestusekspert ei tohi teadlikult olla seostatud aruannete, deklaratsioonide, infoedastuste või muu informatsiooniga, mille kohta kutseline arvestusekspert usub,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
Kui kutseline arvestusekspert saab teadlikuks sellest, et arvestusekspert on sellise informatsiooniga seostatud, peab arvestusekspert rakendama meetmeid, et mitte olla selle informatsiooniga seostatud.</t>
  </si>
  <si>
    <t>Objektiivsus</t>
  </si>
  <si>
    <t>120.2</t>
  </si>
  <si>
    <t>Kutseline arvestusekspert ei tohi osutada kutsealast teenust juhul, kui tingimus või suhe tekitab eelarvamust või sobimatult mõjutab arvestuseksperdi kutsealast otsustust selle teenuse kohta.</t>
  </si>
  <si>
    <t>Kutsealane kompetentsus ja nõutav hoolsus</t>
  </si>
  <si>
    <t>130.5</t>
  </si>
  <si>
    <t>Kutseline arvestusekspert peab rakendama mõistlikke meetmeid tagamaks, et isikutel, kes töötavad kutsealaspetsialistidena kutselise arvestuseksperdi käe all, on kohane koolitus ja järelvalve.</t>
  </si>
  <si>
    <t>130.6</t>
  </si>
  <si>
    <t>Kus asjakohane, peab kutseline arvestusekspert andma klientidele, tööandjatele või teistele arvestuseksperdi kutsealaste teenuste kasutajatele teada teenuste olemuslikest piirangutest.</t>
  </si>
  <si>
    <t>Konfidentsiaalsus</t>
  </si>
  <si>
    <t>140.2, AudS §48(1)</t>
  </si>
  <si>
    <t>Kutseline arvestusekspert peab säilitama konfidentsiaalsuse, kaasa arvatud sotsiaalses keskkonnas, olles valvas informatsiooni tahtmatu avalikustamise võimaluse suhtes, eriti just lähedasele äripartnerile või lähemale või lähimale pereliikmele, kaasa arvatud säilitama:</t>
  </si>
  <si>
    <t>140.3</t>
  </si>
  <si>
    <t>(a) potentsiaalse kliendi või tööandja poolt avalikustatud informatsiooni konfidentsiaalsuse.</t>
  </si>
  <si>
    <t>140.4</t>
  </si>
  <si>
    <t>(b) informatsiooni konfidentsiaalsuse ettevõtte või tööd andva organisatsiooni siseselt.</t>
  </si>
  <si>
    <t>140.6</t>
  </si>
  <si>
    <t>(c) informatsiooni peale kutselise arvestuseksperdi ja kliendi või tööandja vahelise suhte lõppu, mis on kas omandatud või saadud kutsealase või ärisuhte tulemusel.</t>
  </si>
  <si>
    <t>140.5</t>
  </si>
  <si>
    <t>Kutseline arvestusekspert peab rakendama mõistlikke meetmeid tagamaks, et kutselise arvestuseksperdi kontrolli all olev töötajaskond ja isikud, kellelt saadakse nõu ja abi, austavad kutselise arvestuseksperdi konfidentsiaalsuskohustust.</t>
  </si>
  <si>
    <t>Kutselised arvestuseksperdid avalikus kutsetegevuses (OSA B)</t>
  </si>
  <si>
    <t>Kutsealane käitumine</t>
  </si>
  <si>
    <t>AudS §76(5), AudS §7(3)</t>
  </si>
  <si>
    <t>Audiitorühingul ei või olla tegevusala, mis ei ole audiitorteenuse osutamine või muu äritegevus. Oma nimel vandeaudiitori kutseteenuse osutamine on audiitorühingu peamine ja püsiv tegevus.</t>
  </si>
  <si>
    <t>150.2, 250.2</t>
  </si>
  <si>
    <t>Enda ja oma töö turundamisel ja propageerimisel ei tohi kutselised arvestuseksperdid kahjustada kutseala mainet. Kutselised arvestuseksperdid peavad olema ausad ja tõepärased ning ei tohi:</t>
  </si>
  <si>
    <t>(a) esitada liialdatud väiteid teenuste kohta, mida nad on võimelised osutama, kvalifikatsiooni kohta, mida nad omavad või kogemuste kohta, mille nad on omandanud või</t>
  </si>
  <si>
    <t>(b) teha halvustavaid viiteid teiste tööle või põhjendamatuid võrdlusi sellega.</t>
  </si>
  <si>
    <t>Kutselised arvestuseksperdid avalikus kutsetegevuses</t>
  </si>
  <si>
    <t>200.2</t>
  </si>
  <si>
    <t>Kutseline arvestusekspert avalikus kutsetegevuses ei tohi teadlikult tegeleda mis tahes äritegevuse, ameti või tegevusega, mis kahjustab või võiks kahjustada ausust, objektiivsust või kutseala head mainet ja oleks selle tulemusel kokkusobimatu põhiprintsiipidega.</t>
  </si>
  <si>
    <t>210.3</t>
  </si>
  <si>
    <t>Kutseline arvestusekspert avalikus kutsetegevuses peab kliendisuhte või spetsiifilise töövõtu aktsepteerimisel hindama mis tahes ohtude märkimisväärsust ja vajaduse korral rakendama kaitsemehhanisme, et need kõrvaldada või vähendada neid vastuvõetava tasemeni.</t>
  </si>
  <si>
    <t>Töövõtu aktsepteerimine</t>
  </si>
  <si>
    <t>210.6</t>
  </si>
  <si>
    <t xml:space="preserve">Enne spetsiifilise kliendi töövõtu aktsepteerimist peab kutseline arvestusekspert avalikus kutsetegevuses kindaks määrama, kas aktsepteerimine tekitaks mis tahes ohtusid vastavuses olemisele põhiprintsiipidega. </t>
  </si>
  <si>
    <t>210.8, AudS §49(1)(2)</t>
  </si>
  <si>
    <t>Kui kutseline arvestusekspert avalikus kutsetegevuses kavatseb tugineda eksperdi nõuandele või tööle, peab kutseline arvestusekspert avalikus kutsetegevuses kindlaks määrama, kas selline tuginemine on õigustatud, võttes arvesse maine, eriteadmised, kasutatavad ressursid ning rakendatavad kutse- ja eetikastandardid.</t>
  </si>
  <si>
    <t>Muutused kutsealases määramises</t>
  </si>
  <si>
    <t>210.11</t>
  </si>
  <si>
    <t>Töövõtu aktsepteerimisel seoses muutustega kutsealases määramises peab kutseline arvestusekspert vajaduse korral rakendama kaitsemehhanisme, et mis tahes ohud kõrvaldada või vähendada neid vastuvõetava tasemeni.</t>
  </si>
  <si>
    <t>210.14</t>
  </si>
  <si>
    <t>Üldiselt tuleb kutselisel arvestuseksperdil avalikus kutsetegevuses arutelu algatamiseks olemasoleva arvestuseksperdiga saada kliendi luba, eelistatult kirjalikult. Kui olemasolev arvestusekspert annab informatsiooni, peab ta seda tegema ausalt ja ühemõtteliselt. Juhul, kui arvestuseksperdil, kellele ettepanek tehti, ei ole võimalik olemasoleva arvestuseksperdiga suhelda, peab arvestusekspert, kellele ettepanek tehti, rakendama põhjendatud meetmeid informatsiooni omandamiseks mis tahes võimalike ohtude kohta teiste vahendite abil.</t>
  </si>
  <si>
    <t>AudS §49(3) - (5)</t>
  </si>
  <si>
    <t>Audiitorettevõtjal on lubatud oma kutsetegevusega seotud kohustuste paremaks täitmiseks tegevus kolmandale isikule üle anda ainult juhul, kui:
1) see ei kahjusta audiitorettevõtja või tema kliendi õigustatud huve;
2) see ei takista vandeaudiitori kutsetegevust ega käesolevas seaduses sätestatud kohustuste täitmist;
3) see ei takista järelevalvet audiitorettevõtja üle;
4) kolmandal isikul, kellele tegevus edasi antakse, on vajalikud teadmised ja oskused;
5) audiitorettevõtjal on õigus ja võimalus kontrollida kolmanda isiku poolt käesolevas seaduses sätestatud nõuete täitmist;
6) on tagatud, et käesolevast seadusest tulenevate nõuete täitmiseks kogutavaid dokumente ja infot säilitatakse käesolevas seaduses ning selle alusel antud õigusaktides sätestatud korras;
7) kliendilepinguga on tegevuse edasiandmise õigus ette nähtud.
Audiitorettevõtja teavitab vandeaudiitori kutsetegevusega seotud kohustuste paremaks täitmiseks tegevuste edasiandmisest registri infosüsteemi vahendusel viivitamata järelevalvenõukogu.</t>
  </si>
  <si>
    <t>Huvide konfliktid</t>
  </si>
  <si>
    <t>220.1</t>
  </si>
  <si>
    <t>Kutseline arvestusekspert avalikus kutsetegevuses peab rakendama põhjendatud meetmeid identifitseerimaks tingimused, mis võivad kujutada endast huvide konflikti.</t>
  </si>
  <si>
    <t>220.3</t>
  </si>
  <si>
    <t>Olenevalt konflikti tekitavatest tingimustest on üldiselt vajalik järgmistest kaitsemehhanismidest ühe rakendamine:</t>
  </si>
  <si>
    <t>(a) kliendi teavitamine ettevõtte ärihuvist või tegevustest, mis võivad kujutada endast huvide konflikti, ja nende nõusoleku omandamine tegutsemiseks sellistes tingimustes või</t>
  </si>
  <si>
    <t>(b) kõikide teadaolevate relevantsete osapoolte teavitamine sellest, et kutseline arvestusekspert avalikus kutsetegevuses tegutseb kahe või enama osapoole jaoks küsimuses, milles nende vastavad huvid on vastuolus, ja nende nõusoleku omandamine niimoodi tegutsemiseks või</t>
  </si>
  <si>
    <t>(c) kliendi teavitamine sellest, et kutseline arvestusekspert avalikus kutsetegevuses ei tegutse teenuste osutamisel, mille kohta ettepanek tehti, eksklusiivselt mis tahes ühe kliendi jaoks (näiteks konkreetses turusektoris või spetsiifilise teenuse suhtes) ja nende nõusoleku omandamine niimoodi tegutsemiseks.</t>
  </si>
  <si>
    <t>220.4</t>
  </si>
  <si>
    <t>Samuti peab kutseline arvestusekspert kindlaks määrama selle, kas rakendada ühte või enamaid järgmistest täiendavatest kaitsemehhanismidest:</t>
  </si>
  <si>
    <t>(a) eraldi töövõtumeeskondade kasutamine;</t>
  </si>
  <si>
    <t>(b) protseduurid juurdepääsu tõkestamiseks informatsioonile (näiteks selliste meeskondade range füüsiline eraldamine, konfidentsiaalne ja turvaline andmete talletamine);</t>
  </si>
  <si>
    <t>(c) selged juhtnöörid töövõtumeeskonna liikmetele turvalisuse ja konfidentsiaalsuse küsimustes;</t>
  </si>
  <si>
    <t>(d) konfidentsiaalsuslepingute kasutamine, millele on alla kirjutanud ettevõtte töötajad ja partnerid ja</t>
  </si>
  <si>
    <t>(e) kaitsemehhanismide rakendamise regulaarne ülevaatus kõrgema taseme töötaja poolt, kes ei ole kaasatud relevantsetesse kliendi töövõttudesse.</t>
  </si>
  <si>
    <t>220.5</t>
  </si>
  <si>
    <t>Kui huvide konflikt tekitab ühele või enamale põhiprintsiibile ohu mida ei saa kaitsemehhanismide rakendamise abil kõrvaldada või vähendada vastuvõetava tasemeni, ei tohi kutseline arvestusekspert avalikus kutsetegevuses spetsiifilist töövõttu aktsepteerida või peab ühest või enamast konfliktis olevast töövõtust tagasi astuma.</t>
  </si>
  <si>
    <t>220.6</t>
  </si>
  <si>
    <t>Kui kutseline arvestusekspert avalikus kutsetegevuses on taotlenud kliendilt nõusolekut tegutsemiseks teise osapoole jaoks (mis võib olla olemasolev klient või mitte) küsimuses, milles vastavad huvid on konfliktis ja klient on keeldunud selle nõusoleku andmisest, siis ei tohi kutseline arvestusekspert avalikus kutsetegevuses jätkata tegutsemist ühe jaoks nendest osapooltest küsimuses, mis tekitab huvide konflikti.</t>
  </si>
  <si>
    <t>Kliendi varade vastutav hoid</t>
  </si>
  <si>
    <t>270.2</t>
  </si>
  <si>
    <t>Kutseline arvestusekspert, kellele on usaldatud teistele kuuluv raha (või muud varad), avalikus kutsetegevuses, peab:</t>
  </si>
  <si>
    <t>(a) hoidma selliseid varasid eraldi oma isiklikest või ettevõtte varadest;</t>
  </si>
  <si>
    <t>(b) kasutama selliseid varasid ainult sellel eesmärgil, milleks need on ette nähtud;</t>
  </si>
  <si>
    <t>270.3</t>
  </si>
  <si>
    <t>Osana kliendi ja töövõtu aktsepteerimise protseduuridest teenuste puhul, mis võivad hõlmata kliendi varade hoidmist, peab kutseline arvestusekspert avalikus kutsetegevuses tegema asjakohaseid järelepärimisi selliste varade allika kohta ja võtma arvesse seadusest ja regulatsioonidest tulenevaid kohustusi.</t>
  </si>
  <si>
    <t>Objektiivsus – kõik teenused</t>
  </si>
  <si>
    <t>280.2, AudS §47(1)</t>
  </si>
  <si>
    <t>Kutseline arvestusekspert avalikus kutsetegevuses, kes osutab kindlustandvat teenust, peab olema kindlustandva töövõtu kliendist sõltumatu.</t>
  </si>
  <si>
    <t>Sõltumatus - auditi ja ülevaatuse töövõtud</t>
  </si>
  <si>
    <t>Kontseptuaalse raamistiku lähenemisviis sõltumatusele</t>
  </si>
  <si>
    <t>290.4, AudS §47(1)</t>
  </si>
  <si>
    <t>Auditi töövõttude puhul on avalikkuse huvides ja seetõttu käesoleva eetikakoodeksiga nõutav, et auditimeeskondade, ettevõtete ja võrgustikku kuuluvate ettevõtete liikmed peavad olema auditi klientidest sõltumatud.</t>
  </si>
  <si>
    <t>290.7</t>
  </si>
  <si>
    <t>Kui kutseline arvestusekspert määrab kindlaks, et asjakohased kaitsemehhanismid ei ole kättesaadavad või neid ei saa rakendada ohtude kõrvaldamiseks või nende vähendamiseks vastuvõetava tasemeni, peab kutseline arvestusekspert kõrvaldama ohtusid tekitava tingimuse või suhte või auditi töövõtust keelduma või selle lõpetama.</t>
  </si>
  <si>
    <t>290.10</t>
  </si>
  <si>
    <t>Selle otsustamisel, kas töövõtt aktsepteerida või seda jätkata, või kas konkreetne isik võib olla auditimeeskonna liige, peab ettevõte tuvastama ja hindama ohtusid sõltumatusele ning kindlaks määrama, kas on kättesaadavad kaitsemehhanismid ohtude kõrvaldamiseks või nende vähendamiseks vastuvõetava tasemeni. Juhul, kui otsustatakse seda, kas töövõttu jätkata, peab ettevõte kindlaks määrama, kas mis tahes olemasolevad kaitsemehhanismid on jätkuvalt tulemuslikud ohtude kõrvaldamiseks või nende vähendamiseks vastuvõetava tasemeni, või kas tuleb rakendada teisi kaitsemehhanisme, või kas töövõtt tuleb lõpetada. Millal iganes saab ettevõttele töövõtu käigus teatavaks uus informatsioon ohu kohta sõltumatusele, peab ettevõte hindama ohu märkimisväärsust kooskõlas kontseptuaalse raamistiku lähenemisviisiga.</t>
  </si>
  <si>
    <t>Võrgustikud ja võrgustikku kuuluvad ettevõtted</t>
  </si>
  <si>
    <t>290.13, AudS §47(4)</t>
  </si>
  <si>
    <t>Juhul, kui ettevõtet peetakse võrgustikku kuuluvaks ettevõtteks, peab ettevõte olema sõltumatu võrgustikus olevate teiste ettevõtete auditi klientidest.</t>
  </si>
  <si>
    <t>Seotud majandusüksused</t>
  </si>
  <si>
    <t>290.27</t>
  </si>
  <si>
    <t>Kui auditimeeskond teab või on põhjust uskuda, et suhe või tingimus, mis puudutab kliendi teist seotud majandusüksust, on relevantne ettevõtte kliendist sõltumatuse hindamise seisukohast, peab auditimeeskond ohtude tuvastamisel ja hindamisel sõltumatusele ja asjakohaste kaitsemehhanismide rakendamisel kaasama selle seotud majandusüksuse.</t>
  </si>
  <si>
    <t>290.29, AudS §47(3)</t>
  </si>
  <si>
    <t>Kutseline arvestusekspert peab dokumenteerima sõltumatuse nõuetele vastavuse kohta tehtud kokkuvõtted ja neid kokkuvõtteid toetavate mis tahes relevantsete arutelude sisu. Seega:</t>
  </si>
  <si>
    <t>290.29</t>
  </si>
  <si>
    <t>- kui on nõutud, et kaitsemehhanismid vähendavad ohtu vastuvõetava tasemeni, peab kutseline arvestusekspert dokumenteerima ohu olemuse ja paigasolevad või rakendatavad kaitsemehhanismid, mis vähendavad ohu vastuvõetava tasemeni ja</t>
  </si>
  <si>
    <t>- kui oht nõudis märkimisväärset analüüsi, et kindlaks määrata, kas kaitsemehhanismid olid vajalikud ja kutseline arvestusekspert tegi kokkuvõtte, et ei olnud, kuna oht oli juba vastuvõetaval tasemel, peab kutseline arvestusekspert dokumenteerima ohu olemuse ja kokkuvõtte aluseks olnud loogika.</t>
  </si>
  <si>
    <t>Töövõtuperiood</t>
  </si>
  <si>
    <t>290.30</t>
  </si>
  <si>
    <t>Sõltumatus auditi kliendist on nõutav nii töövõtuperioodi kui ka finantsaruannetega hõlmatud perioodi vältel.</t>
  </si>
  <si>
    <t>290.31</t>
  </si>
  <si>
    <t>Kui majandusüksusest saab auditi klient perioodi ajal, mida hõlmavad finantsaruanded, mille kohta ettevõte arvamust avaldab, või pärast seda, peab ettevõte kindlaks määrama, kas sõltumatusele tekitavad mis tahes ohtusid:</t>
  </si>
  <si>
    <t>- finants- või ärisuhted auditi kliendiga finantsaruannetega hõlmatud perioodi jooksul või pärast seda, kuid enne auditi töövõtu aktsepteerimist või</t>
  </si>
  <si>
    <t>- auditi kliendile osutatud eelnevad teenused.</t>
  </si>
  <si>
    <t>290.32</t>
  </si>
  <si>
    <t>Juhul, kui kindlust mitteandvat teenust osutati auditi kliendile finantsaruannetega hõlmatud perioodi jooksul või pärast seda, kuid enne, kui auditimeeskond alustab audititeenuste osutamist ja see teenus ei oleks auditi töövõtuperioodi ajal lubatud, peab ettevõte hindama mis tahes ohtu sõltumatusele, mida see teenus tekitab. Juhul, kui oht ei ole vastuvõetaval tasemel, tuleb auditi töövõtt aktsepteerida ainult juhul, kui rakendatakse kaitsemehhanisme mis tahes ohtude kõrvaldamiseks või nende vähendamiseks vastuvõetava tasemeni.</t>
  </si>
  <si>
    <t>Ühinemised ja omandamised</t>
  </si>
  <si>
    <t>290.33</t>
  </si>
  <si>
    <t>Kui majandusüksus muutub auditi kliendiga seotud majandusüksuseks ühinemise või omandamise tulemusel, peab ettevõte tuvastama ja hindama eelnenud ja praeguseid huvisid ja suhteid seotud majandusüksusega, mis, võttes arvesse kättesaadavaid kaitsemehhanisme, võiksid mõjutada ettevõtte sõltumatust ja seetõttu tema suutelisust jätkata auditi töövõttu peale ühinemise või omandamise jõustumiskuupäeva.</t>
  </si>
  <si>
    <t>290.34</t>
  </si>
  <si>
    <t>Ettevõte peab rakendama meetmeid, mis on vajalikud keelatud mis tahes praeguste huvide või suhete lõpetamiseks ühinemise või omandamise jõustumiskuupäevaks. Samas juhul, kui sellist praegust huvi või suhet ei saa ühinemise või omandamise jõustumiskuupäevaks põhjendatult lõpetada, peab ettevõte hindama ohtu, mida selline huvi või suhe tekitab.</t>
  </si>
  <si>
    <t>Ettevõte peab isikutega, kelle ülesandeks on valitsemine, arutama põhjuseid, miks ei saa huvi või suhet ühinemise või omandamise jõustumiskuupäevaks põhjendatult lõpetada, ja ohu märkimisväärsuse hindamist.</t>
  </si>
  <si>
    <t>290.35</t>
  </si>
  <si>
    <t>Juhul, kui isikud, kelle ülesandeks on valitsemine, nõuavad ettevõtte jätkamist majandusüksuse audiitorina, peab ettevõte seda tegema ainult juhul, kui:</t>
  </si>
  <si>
    <t>(a) huvi või suhe lõpetatakse niipea kui põhjendatult võimalik ja igal juhul kuue kuu jooksul alates ühinemise või omandamise jõustumiskuupäevast;</t>
  </si>
  <si>
    <t>(b) mis tahes isik, kellel on selline huvi või suhe, sealhulgas selline, mis on tekkinud sellise kindlust mitteandva teenuse osutamise kaudu, mida käesolev koodeks ei lubaks, ei ole auditi töövõtumeeskonna liige ega töövõtu kvaliteedi kontrollülevaatuse eest vastutav isik ja</t>
  </si>
  <si>
    <t>(c) vastavalt vajadusele rakendatakse ja arutatakse asjakohaseid üleminekumeetmeid isikutega, kelle ülesandeks on valitsemine.</t>
  </si>
  <si>
    <t>290.36</t>
  </si>
  <si>
    <t>Ettevõte võib olla enne ühinemise või omandamise jõustumiskuupäeva lõpetanud märkimisväärse hulga audititööd ja võib olla võimeline lõpetama ülejäänud auditiprotseduurid lühikese aja jooksul. Sellistes tingimustes juhul, kui isikud, kelle ülesandeks on valitsemine, nõuavad, et ettevõte lõpetaks auditi, jätkates samal ajal 290.33s tuvastatud huvi või suhet, peab ettevõte seda tegema ainult juhul, kui:</t>
  </si>
  <si>
    <t>(a) on hinnanud sellise huvi või suhte tekitatud ohu märkimisväärsust ja arutanud hinnangut isikutega, kelle ülesandeks on valitsemine;</t>
  </si>
  <si>
    <t>(c) vastavalt vajadusele rakendatakse ja arutatakse asjakohaseid üleminekumeetmeid isikutega, kelle ülesandeks on valitsemine, ja</t>
  </si>
  <si>
    <t>(d) lakkab olemast majandusüksuse audiitor mitte hiljem kui auditi aruande väljaandmisel.</t>
  </si>
  <si>
    <t>290.38</t>
  </si>
  <si>
    <t>Kutseline arvestusekspert peab dokumenteerima lõikudes 290.34 ja 36 käsitletud mis tahes huvid või suhted, mida ühinemise või omandamise jõustumiskuupäevaks ei lõpetata ja nende mittelõpetamise põhjused, rakendatud üleminekumeetmed, isikutega, kelle ülesandeks on valitsemine, peetud arutelu tulemused ja selle aluseks oleva loogika, miks eelnenud ja praegused huvid ja suhted ei tekita ohtusid, mis võiksid jääda nii märkimisväärseks, et objektiivsus oleks rikutud.</t>
  </si>
  <si>
    <t>Muud arvessevõetavad asjaolud</t>
  </si>
  <si>
    <t>290.39</t>
  </si>
  <si>
    <t>Ettevõte peab kindlaks määrama, kas tahtmatut sõltumatuse nõude rikkumist arutada isikutega, kelle ülesandeks on valitsemine.</t>
  </si>
  <si>
    <t>Finantshuvid</t>
  </si>
  <si>
    <t>290.104</t>
  </si>
  <si>
    <t>Otsest või olulist kaudset finantshuvi kliendis ei tohi olla ühelgi järgmistest: auditimeeskonna liige; selle isiku lähim pereliige või ettevõte.</t>
  </si>
  <si>
    <t>290.106</t>
  </si>
  <si>
    <t>Juhul, kui auditimeeskonna liikmel, selle isiku lähimal pereliikmel või ettevõttel on otsene finantshuvi või oluline kaudne finantshuvi majandusüksuses, millel on auditi kliendis kontrolliv huvi, ja klient on majandusüksuse jaoks oluline, oleks tekkinud omahuvi oht nii märkimisväärne, et ükski kaitsemehhanism ei suudaks vähendada seda ohtu vastuvõetava tasemeni. Seetõttu ei tohi ühelgi järgmistest olla sellist finantshuvi: auditimeeskonna liige; selle isiku lähim pereliige ja ettevõte.</t>
  </si>
  <si>
    <t>290.116</t>
  </si>
  <si>
    <t>Juhul, kui ettevõte või partner või ettevõtte töötaja või selle isiku lähim pereliige omandab otsese finantshuvi või olulise kaudse finantshuvi auditi kliendis näiteks päranduse või kingituse teel või ettevõtete ühinemise tulemusel, ja sellise huvi omamine ei oleks lubatud, siis:</t>
  </si>
  <si>
    <t>(a) juhul, kui huvi omandab ettevõte, peab finantshuvist otsekohe vabanema või vabanema kaudse finantshuvi piisavast osast nii, et järelejääv huvi ei ole enam oluline;</t>
  </si>
  <si>
    <t>(b) juhul, kui huvi omandab auditimeeskonna liige või selle isiku lähim pereliige, siis peab finantshuvi omandanud isik finantshuvist otsekohe vabanema või vabanema kaudse finantshuvi piisavast osast nii, et järelejääv huvi ei ole enam oluline või</t>
  </si>
  <si>
    <t>(c) juhul, kui huvi omandab isik, kes ei ole auditimeeskonna liige, või selle isiku lähim pereliige, peab finantshuvist vabanema niipea kui võimalik või vabanema kaudse finantshuvi piisavast osast nii, et järelejääv huvi ei ole enam oluline. Finantshuvist vabanemist oodates peab kindlaks määrama, kas mis tahes kaitsemehhanismid on vajalikud.</t>
  </si>
  <si>
    <t>290.117</t>
  </si>
  <si>
    <t>Kui ilmneb käesoleva peatüki tahtmatu rikkumine seoses finantshuviga auditi kliendis, mida ei peeta sõltumatust rikkuvaks, peab ettevõte kindlaks määrama, kas arutada asjaolu isikutega, kelle ülesandeks on valitsemine.</t>
  </si>
  <si>
    <t>Laenud ja garantiid</t>
  </si>
  <si>
    <t>290.118</t>
  </si>
  <si>
    <t>Auditi kliendi, mis on pank või sarnane institutsioon, poolt auditimeeskonna liikmele või selle isiku lähimale pereliikmele või ettevõttele antud laen või laenugarantii võib tekitada ohu sõltumatusele. Juhul, kui laen või laenugarantii ei ole antud tavapäraste laenuandmise protseduuride, tingimuste ja nõuete kohaselt, tekitataks nii märkimisväärne omahuvi oht, et ükski kaitsemehhanism ei suudaks ohtu vähendada vastuvõetava tasemeni. Seega ei tohi auditimeeskonna liige, selle isiku lähim pereliige ega ettevõte sellist laenu või laenugarantiid vastu võtta.</t>
  </si>
  <si>
    <t>Ärisuhted</t>
  </si>
  <si>
    <t>290.124</t>
  </si>
  <si>
    <t>Lähedane ärisuhe ettevõtte või auditimeeskonna liikme või selle isiku lähima
pereliikme ja auditi kliendi või selle juhtkonna vahel tekib kommertssuhtest või
ühisest finantshuvist ja võib tekitada omahuvi või hirmutamise ohtusid. Välja arvatud juhul, kui mis tahes finantshuvi on ebaoluline ja ärisuhe on ettevõtte ja kliendi või selle juhtkonna jaoks mittemärkimisväärne, oleks tekkinud omahuvi oht nii märkimisväärne, et ükski kaitsemehhanism ei suudaks ohtu vähendada vastuvõetava tasemeni. Seetõttu, välja arvatud juhul, kui finantshuvi on ebaoluline ja ärisuhe on mittemärkimisväärne, ei tohi sellist ärisuhet sõlmida või peab suhet vähendama mittemärkimisväärse tasemeni või suhte lõpetama.</t>
  </si>
  <si>
    <t>Auditimeeskonna liikme puhul, välja arvatud juhul, kui mis tahes selline finantshuvi on ebaoluline ja suhe on selle liikme jaoks mittemärkimisväärne, peab isiku auditimeeskonnast eemaldama.</t>
  </si>
  <si>
    <t>Perekondlikud ja isiklikud suhted</t>
  </si>
  <si>
    <t>290.128</t>
  </si>
  <si>
    <t>Kui auditimeeskonna liikme lähim pereliige on:
(a) auditi kliendi direktor või ametnik või
(b) töötaja ametikohal, kus avaldada märkimisväärset mõju kliendi arvestusandmete või nende finantsaruannete koostamisele, mille kohta ettevõte arvamust avaldab,
või oli sellisel ametikohal mis tahes perioodi jooksul, mida töövõtt või finantsaruanded hõlmavad, saab ohtusid sõltumatusele vähendada vastuvõetava tasemeni ainult isiku eemaldamisega auditimeeskonnast. Seega ei tohi ükski sellist suhet omav isik olla auditimeeskonna liige.</t>
  </si>
  <si>
    <t>290.133</t>
  </si>
  <si>
    <t>Kui ilmneb tahtmatu rikkumine seoses perekondlike ja isiklike suhetega, ei peeta seda sõltumatust rikkuvaks juhul, kui:
(a) ettevõte on kehtestanud poliitikad ja protseduurid, millega nõutakse ettevõtte kohest teavitamist mis tahes rikkumistest, mis tulenevad muudatustest nende lähimate või lähemate pereliikmete tööalases staatuses või muudest isiklikest suhetest, mis tekitavad ohtusid sõltumatusele;
(b) tahtmatu rikkumine on seotud auditimeeskonna liikme lähima pereliikme saamisega auditi kliendi direktoriks või ametnikuks, või olemisega ametikohal, kus avaldada märkimisväärset mõju kliendi arvestusandmete või nende finantsaruannete koostamisele, mille kohta ettevõte arvamust avaldab ja relevantne kutsealaspetsialist eemaldatakse auditimeeskonnast ja
(c) vajaduse korral rakendab ettevõte muid kaitsemehhanisme mis tahes ülejäänud ohu vähendamiseks vastuvõetava tasemeni.
Ettevõte peab kindlaks määrama, kas arutada asjaolu isikutega, kelle ülesandeks on valitsemine.</t>
  </si>
  <si>
    <t>Töötamine auditi kliendi juures</t>
  </si>
  <si>
    <t>290.135</t>
  </si>
  <si>
    <t>Juhul, kui endine auditimeeskonna liige või ettevõtte partner on asunud tööle auditi kliendi juurde sellisel ametikohal ja säilivad märkimisväärsed sidemed ettevõtte ja selle isiku vahel, oleks oht nii märkimisväärne, et ükski kaitsemehhanism ei suudaks ohtu vähendada vastuvõetava tasemeni. Seetõttu juhul, kui endine auditimeeskonna liige või partner asub kliendi juurde tööle direktori või ametnikuna, või töötajana ametikohal, kus avaldada otsest ja märkimisväärset mõju kliendi arvestusandmete või nende finantsaruannete koostamisele, mille kohta ettevõte arvamust avaldab, peetakse sõltumatust ohustatuks, välja arvatud juhul, kui:
(a) isikul ei ole õigust saada ettevõttelt mis tahes hüvitisi või makseid, välja arvatud juhul, kui neid tehakse kooskõlas eelnevalt kindlaksmääratud ja fikseeritud kokkulepetega, ja mis tahes summa, mis isikule võlgu ollakse, ei ole ettevõtte jaoks oluline ja
(b) isik ei jätka osalemist või ei näi osalevat ettevõtte äri- või kutsealastes tegevustes.</t>
  </si>
  <si>
    <t>290.138</t>
  </si>
  <si>
    <t>Omahuvi oht tekib siis, kui auditimeeskonna liige osaleb auditi töövõtus teades, et auditimeeskonna liige mingil ajal tulevikus asub või võib asuda tööle kliendi juurde. Ettevõtte poliitikate ja protseduuridega peab nõudma, et auditimeeskonna liikmed teavitaksid ettevõtet siis, kui asuvad kliendiga läbirääkimistesse töölevõtu üle. Sellise teate saamisel peab hindama ohu märkimisväärsust ja vajaduse korral rakendama kaitsemehhanisme ohu kõrvaldamiseks või selle vähendamiseks vastuvõetava tasemeni.</t>
  </si>
  <si>
    <t>Töötajaskonna ajutised töölesuunamised</t>
  </si>
  <si>
    <t>290.142</t>
  </si>
  <si>
    <t>Ettevõtte poolt töötajaskonna laenamine auditi kliendile võib tekitada eneseülevaatuse ohu. Sellist abi võib anda, kuid ainult lühiajaliselt ja ettevõtte personal ei tohi olla kaasatud:</t>
  </si>
  <si>
    <t>- kindlust mitteandvate teenuste osutamisse, mida käesoleva peatükiga ei lubataks või</t>
  </si>
  <si>
    <t>- juhtimisvastutuse endale võtmisse.</t>
  </si>
  <si>
    <t>Hiljutine teenistus auditi kliendi juures</t>
  </si>
  <si>
    <t>290.144</t>
  </si>
  <si>
    <t>Juhul, kui auditimeeskonna liige oli auditi aruandega hõlmatud perioodi jooksul olnud teenistuses auditi kliendi ametniku või direktorina, või oli töötaja ametikohal, kus avaldada märkimisväärset mõju kliendi arvestusandmete või nende finantsaruannete koostamisele, mille kohta ettevõte arvamust avaldab, oleks tekkiv oht nii märkimisväärne, et ükski kaitsemehhanism ei suudaks ohtu vähendada vastuvõetava tasemeni. Järelikult ei tohi selliseid isikuid auditimeeskonda määrata.</t>
  </si>
  <si>
    <t>Teenistus auditi kliendi direktori või ametnikuna</t>
  </si>
  <si>
    <t>290.146</t>
  </si>
  <si>
    <t>Ükski partner ega töötaja ei tohi olla teenistuses auditi kliendi direktori või ametnikuna.</t>
  </si>
  <si>
    <t>Juhtivtöötajate pikaajaline seotus (sealhulgas partnerite rotatsioon) auditi kliendiga</t>
  </si>
  <si>
    <t>290.150</t>
  </si>
  <si>
    <t>Samade juhtivtöötajate kasutamisega auditi töövõtus pika perioodi jooksul seotud ohtude märkimisväärsust peab hindama ja vajaduse korral rakendama kaitsemehhanisme ohtude kõrvaldamiseks või nende vähendamiseks vastuvõetava tasemeni.</t>
  </si>
  <si>
    <t>290.151, AudS §59(3)(4)</t>
  </si>
  <si>
    <t>Avaliku huvi majandusüksuse auditi puhul ei tohi isik olla võtmetähtsusega auditipartner rohkem kui seitse aastat. Pärast seda perioodi ei tohi isik olla kliendi jaoks töövõtumeeskonna liige või võtmetähtsusega auditipartner kaks aastat. Selle perioodi jooksul ei tohi isik osaleda majandusüksuse auditis, osutada töövõtu kvaliteedikontrolli, konsulteerida töövõtumeeskonna või kliendiga tehniliste või tööstusharuspetsiifiliste küsimuste, tehingute või sündmuste üle või muul viisil mõjutada töövõtu lõpptulemust.</t>
  </si>
  <si>
    <t>290.154</t>
  </si>
  <si>
    <t>Juhul, kui isik on olnud võtmetähtsusega auditipartnerina auditi kliendi teenistuses viis või vähem aastat ajaks, millal kliendist saab avaliku huvi majandusüksus, on aastate arv, mille jooksul isik võib jätkata kliendi teenindamist samas rollis, enne kui ta rotatsiooni korras töövõtust lahkub, seitse, miinus juba teenistuses oldud aastate arv. Juhul, kui isik on olnud võtmetähtsusega auditipartnerina auditi kliendi teenistuses kuus või enam aastat ajaks, millal kliendist saab avaliku huvi majandusüksus, võib partner jätkata teenindamist samas rollis maksimaalselt kaks täiendavat aastat, enne kui ta rotatsiooni korras töövõtust lahkub.</t>
  </si>
  <si>
    <t>Kindlust mitteandvate teenuste osutamine auditi klientidele</t>
  </si>
  <si>
    <t>290.158</t>
  </si>
  <si>
    <t>Enne, kui ettevõte aktsepteerib töövõtu kindlust mitteandva teenuse osutamiseks auditi kliendile, peab kindlaks määrama, kas sellise teenuse osutamine tekitaks ohu sõltumatusele. Juhul, kui tekib oht, mida ei saa kaitsemehhanismide rakendamisega vastuvõetava tasemeni vähendada, ei tohi kindlust mitteandvat teenust osutada.</t>
  </si>
  <si>
    <t>290.165</t>
  </si>
  <si>
    <t>Ettevõte ei tohi võtta auditi kliendi eest juhtkonna vastutust.</t>
  </si>
  <si>
    <t>290.171</t>
  </si>
  <si>
    <t>Ettevõte võib osutada auditi kliendile, mis ei ole avaliku huvi majandusüksus, arvestusandmete ja finantsaruannete koostamisega seonduvaid teenuseid, kui need teenused on rutiinse või mehhaanilise olemusega, niikaua kui mis tahes tekkinud eneseülevaatuse oht on vähendatud vastuvõetava tasemeni.</t>
  </si>
  <si>
    <t>290.172</t>
  </si>
  <si>
    <t>Ettevõte ei tohi osutada auditi kliendile, mis on avaliku huvi majandusüksus, arvestusalaseid või raamatupidamisteenuseid, sealhulgas palgaarvestuse teenuseid, või koostada finantsaruandeid, mille kohta ettevõte arvamust avaldab, või finantsaruannete aluseks olevat finantsinformatsiooni, välja arvatud erakorralistes olukordades.</t>
  </si>
  <si>
    <t>290.179</t>
  </si>
  <si>
    <t>Auditi kliendi puhul, mis ei ole avaliku huvi majandusüksus, kui hindamisteenusel on oluline mõju finantsaruannetele, mille kohta ettevõte arvamust avaldab, ja hindamisega kaasneb märkimisväärsel määral subjektiivsust, ei suuda ükski kaitsemehhanism vähendada eneseülevaatuse ohtu vastuvõetava tasemeni. Seega ei tohi ettevõte auditi kliendile sellist hindamisteenust osutada.</t>
  </si>
  <si>
    <t>290.180</t>
  </si>
  <si>
    <t>Ettevõte ei tohi osutada hindamisteenuseid auditi kliendile, mis on avaliku huvi majandusüksus juhul, kui hindamistel oleks eraldi või koos oluline mõju finantsaruannetele, mille kohta ettevõte arvamust avaldab.</t>
  </si>
  <si>
    <t>290.185</t>
  </si>
  <si>
    <t>Ettevõte ei tohi auditi kliendi puhul, mis on avaliku huvi majandusüksus, koostada praeguste ja edasilükkunud maksukohustuste (või varade) arvutusi eesmärgiga koostada arvestuskanded, mis on olulised finantsaruannete seisukohast, mille kohta ettevõte arvamust avaldab, välja arvatud erakorralistes olukordades.</t>
  </si>
  <si>
    <t>290.190</t>
  </si>
  <si>
    <t>Kui maksunõuannete tulemuslikkus sõltub konkreetsest arvestusalasest käsitlusest või esitusest finantsaruannetes ja
(a) auditimeeskonnal on põhjendatud kahtlus vastava arvestusalase käsitluse või esituse asjakohasuse suhtes relevantse finantsaruandluse raamistiku kohaselt ja
(b) maksunõuannete lõpptulemusel või tagajärgedel on oluline mõju finantsaruannetele, mille kohta ettevõte arvamust avaldab,
oleks eneseülevaatuse oht nii märkimisväärne, et ükski kaitsemehhanism ei suudaks ohtu vähendada vastuvõetava tasemeni. Seega ei tohi ettevõte selliseid maksunõuandeid auditi kliendile anda.</t>
  </si>
  <si>
    <t>290.193</t>
  </si>
  <si>
    <t>Kui maksuteenused sisaldavad tegutsemist auditi kliendi advokaadina maksuküsimuse lahendamisel avaliku vahekohtu või kohtu ees ja asjassepuutuvad summad on olulised finantsaruannete seisukohast, mille kohta ettevõte arvamust avaldab, oleks tekkiv kaitse oht nii märkimisväärne, et ükski kaitsemehhanism ei suudaks ohtu vähendada vastuvõetava tasemeni. Seetõttu ei tohi ettevõte seda tüüpi teenust auditi kliendile osutada.</t>
  </si>
  <si>
    <t>290.200</t>
  </si>
  <si>
    <t>Auditi kliendi puhul, mis on avaliku huvi majandusüksus, ei tohi ettevõte osutada siseauditi teenuseid, mis on seotud:
(a) märkimisväärse osaga sisekontroll(imehhanism)idest finantsaruandluse üle;
(b) finantsarvestuse süsteemidega, mis tekitavad informatsiooni, mis on eraldi või koondina märkimisväärne kliendi arvestusandmete või finantsaruannete seisukohast, mille kohta ettevõte arvamust avaldab või
(c) summade või avalikustatava informatsiooniga, mis on eraldi või koondina oluline finantsaruannete seisukohast, mille kohta ettevõte arvamust avaldab.</t>
  </si>
  <si>
    <t>290.206</t>
  </si>
  <si>
    <t>Auditi kliendi puhul, mis on avaliku huvi majandusüksus, ei tohi ettevõte osutada teenuseid, millega kaasneb IT-süsteemide väljatöötamine või rakendamine, mis a) moodustavad märkimisväärse osa sisekontrollist finantsaruandluse üle või b) genereerivad informatsiooni, mis on märkimisväärne kliendi arvestusandmete või finantsaruannete seisukohast, mille kohta ettevõte arvamust avaldab.</t>
  </si>
  <si>
    <t>290.211</t>
  </si>
  <si>
    <t>Tegutsemine auditi kliendi jaoks kaitsja rollis vaidluse lahendamisel või kohtuprotsessis siis, kui asjassepuutuvad summad on finantsaruannete seisukohast, mille kohta ettevõte arvamust avaldab, olulised, tekitaks nii märkimisväärseid kaitse ja eneseülevaatuse ohtusid, et ükski kaitsemehhanism ei suudaks ohtu vähendada vastuvõetava tasemeni. Seetõttu ei tohi ettevõte auditi kliendile seda tüüpi teenust osutada.</t>
  </si>
  <si>
    <t>290.213</t>
  </si>
  <si>
    <t>Ettevõtte partneri või töötaja ametissemääramine auditi kliendi juhtivnõunikuks (General Counsel) õigusküsimustes tekitaks eneseülevaatuse ja kaitse ohtusid, mis on nii märkimisväärsed, et ükski kaitsemehhanism ei suudaks vähendada ohtusid vastuvõetava tasemeni. Juhtivnõuniku ametikoht on üldiselt kõrgema astme juhtkonna ametikoht, millega kaasneb ulatuslik vastutus kompanii õigusküsimuste eest, ja järelikult ei tohi ükski ettevõtte liige võtta sellist ametit vastu auditi kliendi jaoks.</t>
  </si>
  <si>
    <t>290.214</t>
  </si>
  <si>
    <t>Värbamisteenuste osutamine auditi kliendile võib tekitada omahuvi, lähitutvuse või hirmutamise ohtusid. Mis tahes tekkinud ohu märkimisväärsust peab hindama ja vajaduse korral rakendama kaitsemehhanisme ohu kõrvaldamiseks või selle vähendamiseks vastuvõetava tasemeni. Igal juhul ei tohi ettevõte võtta endale juhtkonna vastutust, sealhulgas tegutsemist läbirääkijana kliendi nimel, ja värbamisotsus peab jääma kliendi teha.</t>
  </si>
  <si>
    <t>290.215</t>
  </si>
  <si>
    <t>Ettevõte ei tohi auditi kliendile, mis on avaliku huvi majandusüksus, osutada järgmisi värbamisteenuseid majandusüksuse direktori või ametniku või kõrgema astme juhtkonna osas, kes on ametikohal, kus avaldada märkimisväärset mõju kliendi arvestusandmete või nende finantsaruannete koostamisele, mille kohta ettevõte arvamust avaldab:
-  kandidaatide otsimine ja väljavalimine selliste ametikohtade jaoks ja
-  selliste ametikohtade jaoks potentsiaalsetele kandidaatidele antud soovituste kontrollimise ettevõtmine.</t>
  </si>
  <si>
    <t>290.216</t>
  </si>
  <si>
    <t>Korporatiivse rahanduse teenuste osutamine võib tekitada kaitse ja eneseülevaatuse ohtusid. Mis tahes ohu märkimisväärsust peab hindama ja vajaduse korral rakendama kaitsemehhanisme ohu kõrvaldamiseks või selle vähendamiseks vastuvõetava tasemeni.</t>
  </si>
  <si>
    <t>290.218</t>
  </si>
  <si>
    <t>Kui korporatiivse rahanduse alaste nõuannete tulemuslikkus sõltub konkreetsest arvestusalasest käsitlusest või esitusest finantsaruannetes ja:
(a) auditimeeskonnal on põhjendatud kahtlus vastava arvestusalase käsitluse või esituse asjakohasuse suhtes relevantse finantsaruandluse raamistiku kohaselt ja
(b) korporatiivse rahanduse alaste nõuannete lõpptulemusel või tagajärgedel on oluline mõju finantsaruannetele, mille kohta ettevõte arvamust avaldab,
oleks eneseülevaatuse oht nii märkimisväärne, et ükski kaitsemehhanism ei suudaks ohtu vähendada vastuvõetava tasemeni, millisel juhul ei tohi korporatiivse rahanduse alaseid nõuandeid anda.</t>
  </si>
  <si>
    <t>290.219</t>
  </si>
  <si>
    <t>Korporatiivse rahanduse teenuste osutamine, millega kaasneb auditi kliendi aktsiate propageerimine, nendega kauplemine või nende käendamine, tekitaks kaitse või eneseülevaatuse ohu, mis on nii märkimisväärne, et ükski kaitsemehhanism ei suudaks ohtu vähendada vastuvõetava tasemeni. Seega ei tohi ettevõte auditi kliendile selliseid teenuseid osutada.</t>
  </si>
  <si>
    <t>Teenustasud</t>
  </si>
  <si>
    <t>AudS §58(1)(2)</t>
  </si>
  <si>
    <t>Kliendilepingu tasu ei või:
1) olla sõltuvuses muude teenuste, kaupade või hüvede pakkumisest;
2) olla sõltuv tingimustest, mis võiksid kahjustada vandeaudiitori käitumist kutsetegevuses.
Kliendilepingu tasu lepitakse kokku kindlaksmääratud lõppsummana, tunnihinnana või nende kombinatsioonina.</t>
  </si>
  <si>
    <t>290.220</t>
  </si>
  <si>
    <t>Kui auditi kliendilt saadud teenustasud kokku moodustavad suure osa auditi arvamust avaldava ettevõtte kogu teenustasudest, võib sõltuvus sellest kliendist ja mure võimaluse pärast klient kaotada tekitada omahuvi või hirmutamise ohu. Ohu märkimisväärsust peab hindama ja vajaduse korral rakendama kaitsemehhanisme ohu kõrvaldamiseks või selle vähendamiseks vastuvõetava tasemeni.</t>
  </si>
  <si>
    <t>290.222</t>
  </si>
  <si>
    <t>Kui auditi klient on avaliku huvi majandusüksus ja kahel järjestikusel aastal moodustavad kliendilt ja temaga seotud majandusüksustelt saadud teenustasud kokku rohkem kui 15% kliendi finantsaruannete kohta arvamust avaldava ettevõtte poolt saadud teenustasudest kokku, peab ettevõte avalikustama isikutele, kelle ülesandeks on auditi kliendi valitsemine, informatsiooni fakti kohta, et sellised teenustasud kokku moodustavad rohkem kui 15% ettevõtte poolt saadud teenustasudest kokku ja arutama, millised kaitsemehhanismid sellest allapoole on rakendatavad, et vähendada ohtu vastuvõetava tasemeni, ja rakendama valitud kaitsemehhanismi:</t>
  </si>
  <si>
    <t>- enne auditi arvamuse väljastamist teise aasta finantsaruannete kohta, viib kutseline arvestusekspert, kes ei ole finantsaruannete kohta arvamust avaldava ettevõtte liige, läbi selle töövõtu kvaliteedi kontrollülevaatuse või viib kutsealane reguleeriv asutus läbi selle töövõtu ülevaatuse, mis on samaväärne töövõtu kvaliteedi kontrollülevaatusega („väljastamiseelne ülevaatus”) või</t>
  </si>
  <si>
    <t>- pärast seda, kui on väljastatud auditi arvamus teise aasta finantsaruannete kohta, ja enne auditi arvamuse väljastamist kolmanda aasta finantsaruannete kohta viib kutseline arvestusekspert, kes ei ole finantsaruannete kohta arvamust avaldava ettevõtte liige, või kutsealane reguleeriv asutus läbi teise aasta auditi ülevaatuse, mis on samaväärne töövõtu kvaliteedi kontrollülevaatusega („väljastamisjärgne ülevaatus”).</t>
  </si>
  <si>
    <t>Pärast seda, siis, kui teenustasud jätkuvalt ületavad igal aastal 15%, peab toimuma informatsiooni avalikustamine isikutele, kelle ülesandeks on valitsemine ja arutelu nendega, ja peab rakendama ühte eespool esitatud kaitsemehhanismidest. Juhul, kui teenustasud märkimisväärselt ületavad 15%, peab ettevõte kindlaks määrama, kas ohu märkimisväärsus on selline, et väljastamisjärgne ülevaatus ei vähendaks ohtu vastuvõetava tasemeni ja seetõttu on nõutav väljastamiseelne ülevaatus. Sellistes tingimustes tuleb teha väljastamiseelne ülevaatus.</t>
  </si>
  <si>
    <t>290.223</t>
  </si>
  <si>
    <t>Omahuvi oht võib tekkida juhul, kui auditi kliendilt laekumata teenustasud jäävad maksmata pikaks ajaks, eriti juhul, kui märkimisväärne osa on maksmata enne auditi aruande väljastamist järgmise aasta kohta. Üldiselt eeldatakse, et ettevõte nõuab selliste teenustasude maksmist enne sellise auditi aruande väljastamist. Juhul, kui teenustasud jäävad maksmata peale auditi aruande väljastamist, peab mis tahes ohu olemasolu ja märkimisväärsust hindama ja vajaduse korral rakendama kaitsemehhanisme ohu kõrvaldamiseks või selle vähendamiseks vastuvõetava tasemeni. Ettevõte peab kindlaks määrama, kas tähtajaks laekumata teenustasusid võiks pidada samaväärseks kliendile antud laenuga ja kas tähtajaks laekumata teenustasude märkimisväärsuse tõttu on ettevõtte jaoks sobiv olla uuesti ametisse määratud või auditi töövõttu jätkata.</t>
  </si>
  <si>
    <t>290.225</t>
  </si>
  <si>
    <t>Tingimuslik teenustasu, mille ettevõte on auditi töövõtu eest otseselt või kaudselt tasuks küsinud, näiteks vahendaja kaudu, tekitab omahuvi ohu, mis on nii märkimisväärne, et ükski kaitsemehhanism ei suudaks ohtu vähendada vastuvõetava tasemeni. Seega ei tohi ettevõte sõlmida mis tahes sellist kokkulepet teenustasude kohta.</t>
  </si>
  <si>
    <t>290.226</t>
  </si>
  <si>
    <t>Tingimuslik teenustasu, mille ettevõte on auditi kliendile osutatava kindlust mitteandva teenuse eest otseselt või kaudselt tasuks küsinud, näiteks vahendaja kaudu, võib samuti tekitada omahuvi ohu. Tekkinud oht oleks nii märkimisväärne, et ükski kaitsemehhanism ei suudaks ohtu vähendada vastuvõetava tasemeni, juhul kui:
(a) teenustasu küsib ettevõte, mis avaldab arvamust finantsaruannete kohta ja teenustasu on või eeldatavalt on selle ettevõtte jaoks oluline;
(b) teenustasu küsib võrgustikku kuuluv ettevõte, mis osaleb märkimisväärses osas auditis ja teenustasu on või eeldatavalt on selle ettevõtte jaoks oluline või
(c) kindlust mitteandva teenuse lõpptulemus ja seetõttu teenustasu summa sõltub tulevasest või praegusest otsustusest, mis on seotud finantsaruannetes sisalduva olulise summa auditeerimisega.
Seega ei tohi selliseid kokkuleppeid aktsepteerida.</t>
  </si>
  <si>
    <t>Hüvitamis- ja hindamispoliitikad</t>
  </si>
  <si>
    <t>290.229</t>
  </si>
  <si>
    <t>Võtmetähtsusega auditipartnerit ei tohi hinnata ega maksta talle hüvitist selle partneri edukuse alusel kindlust mitteandvate teenuste müümisel tema auditi kliendile. See ei ole mõeldud takistama tavapärase kasumijagamise kokkuleppeid ettevõtte partnerite vahel.</t>
  </si>
  <si>
    <t>Kingitused ja külalislahkus</t>
  </si>
  <si>
    <t>290.230</t>
  </si>
  <si>
    <t>Kingituste või külalislahkuse aktsepteerimine auditi kliendilt võib tekitada omahuvi ja lähitutvuse ohtusid. Juhul, kui ettevõte või auditimeeskonna liige aktsepteerib kingitusi või külalislahkust, siis, välja arvatud juhul, kui see väärtus on tühine ja tähtsusetu, oleks tekkivad ohud nii märkimisväärsed, et ükski kaitsemehhanism ei suudaks ohtusid vähendada vastuvõetava tasemeni. Järelikult ei tohi ettevõte või auditimeeskonna liige selliseid kingitusi või külalislahkust aktsepteerida.</t>
  </si>
  <si>
    <t>Tegelik või ähvardav kohtuprotsess</t>
  </si>
  <si>
    <t>290.231</t>
  </si>
  <si>
    <t>Kui kohtuprotsess ettevõtte või auditimeeskonna liikme ja auditi kliendi vahel toimub või näib tõenäoline, tekivad omahuvi ja hirmutamise ohud. Ohtude märkimisväärsust peab hindama ja vajaduse korral rakendama kaitsemehhanisme ohtude kõrvaldamiseks või nende vähendamiseks vastuvõetava tasemeni.</t>
  </si>
  <si>
    <t>Sõltumatus - muud kindlustandvad töövõtud</t>
  </si>
  <si>
    <t>291.9</t>
  </si>
  <si>
    <t>Otsustamisel, kas töövõtt aktsepteerida või seda jätkata, või kas konkreetne isik võib olla kindlustandva töövõtu meeskonnaliige, peab ettevõte tuvastama ja hindama mis tahes ohtusid sõltumatusele. Juhul, kui ohud ei ole vastuvõetaval tasemel ja otsustatakse seda, kas aktsepteerida töövõtt või kaasata konkreetne isik kindlustandva töövõtu meeskonda, peab ettevõte kindlaks määrama, kas on kättesaadavad kaitsemehhanismid ohtude kõrvaldamiseks või nende vähendamiseks vastuvõetava tasemeni. Juhul, kui otsustatakse seda, kas töövõttu jätkata, peab ettevõte kindlaks määrama, kas mis tahes olemasolevad kaitsemehhanismid on jätkuvalt tulemuslikud ohtude kõrvaldamiseks või nende vähendamiseks vastuvõetava tasemeni, või kas tuleb rakendada muid kaitsemehhanisme, või kas töövõtt tuleb lõpetada. Millal iganes saab ettevõttele töövõtu käigus teatavaks uus informatsioon ohu kohta sõltumatusele, peab ettevõte hindama ohu märkimisväärsust kooskõlas kontseptuaalse raamistiku lähenemisviisiga.</t>
  </si>
  <si>
    <t>Aruanded, mis sisaldavad kasutamise ja levitamise piirangut</t>
  </si>
  <si>
    <t>291.22</t>
  </si>
  <si>
    <t>Ettevõte peab edastama ettenähtud kasutajatele informatsiooni (näiteks töövõtukirjas) seoses kindlustandva töövõtu teostamisega rakendatavate sõltumatuse nõuete kohta. Kui ettenähtud kasutajad on kasutajate klass (näiteks laenuandjad laenusündikaadis), kes ei ole töövõtutingimuste kehtestamise ajal nimeliselt spetsiifiliselt tuvastatavad, siis peab sellistele kasutajatele tegema tagantjärgi teatavaks sõltumatuse nõuded, millega esindaja nõustus (näiteks kui esindaja teeb ettevõtte töövõtukirja kättesaadavaks kõikidele kasutajatele).</t>
  </si>
  <si>
    <t>291.26</t>
  </si>
  <si>
    <t>Juhul, kui ettevõttel on kindlustandva töövõtu kliendis oluline otsene või kaudne finantshuvi, oleks tekkiv omahuvi oht nii märkimisväärne, et ükski kaitsemehhanism ei suudaks ohtu vähendada vastuvõetava tasemeni. Seega ei tohi ettevõte sellist finantshuvi omada.</t>
  </si>
  <si>
    <t>291.29</t>
  </si>
  <si>
    <t>Kutseline arvestusekspert peab dokumenteerima kokkuvõtted seoses vastavusega sõltumatuse nõuetele ja neid kokkuvõtteid toetavate mis tahes relevantsete arutelude sisu. Seega:</t>
  </si>
  <si>
    <t>(a) kui ohtu tuleb vähendada vastuvõetava tasemeni kaitsemehhanismidega, peab kutseline arvestusekspert dokumenteerima ohu olemuse ja paigasolevad või rakendatavad kaitsemehhanismid, mis vähendavad ohu vastuvõetava tasemeni ja</t>
  </si>
  <si>
    <t>(b) kui oht nõudis märkimisväärset analüüsi, et kindlaks määrata, kas kaitsemehhanismid olid vajalikud ja kutseline arvestusekspert tegi kokkuvõtte, et ei olnud, kuna oht oli juba vastuvõetaval tasemel, peab kutseline arvestusekspert dokumenteerima ohu olemuse ja kokkuvõtte aluseks oleva loogika.</t>
  </si>
  <si>
    <t>291.30</t>
  </si>
  <si>
    <t xml:space="preserve">Sõltumatus kindlustandva töövõtu kliendist on nõutav nii töövõtuperioodi kui ka käsitletava küsimuse kohta esitatud informatsiooniga hõlmatud perioodi vältel. </t>
  </si>
  <si>
    <t>291.31</t>
  </si>
  <si>
    <t>Kui majandusüksusest saab kindlustandva töövõtu klient selle perioodi ajal, mida hõlmab käsitletava küsimuse kohta esitatud informatsioon, mille kohta ettevõte kokkuvõtte teeb, või pärast seda perioodi, peab ettevõte kindlaks määrama, kas mis tahes ohtusid sõltumatusele tekitavad:</t>
  </si>
  <si>
    <t>- finants- või ärisuhted kindlustandva töövõtu kliendiga perioodil, mis hõlmab käsitletava küsimuse kohta esitatud informatsiooni või pärast seda, kuid enne kindlustandva töövõtu aktsepteerimist või</t>
  </si>
  <si>
    <t>- kindlustandva töövõtu kliendile osutatud eelnevad teenused.</t>
  </si>
  <si>
    <t>291.32</t>
  </si>
  <si>
    <t>Teenuseperioodi jooksul peab vajaduse korral rakendama kaitsemehhanisme. Lisaks peab asjaolu arutama isikutega, kelle ülesandeks on valitsemine.</t>
  </si>
  <si>
    <t>291.33</t>
  </si>
  <si>
    <t>Juhul, kui ilmneb tahtmatu rikkumine, siis üldiselt ei peeta seda sõltumatust rikkuvaks eeldusel, et ettevõttes on sõltumatuse alalhoidmiseks kehtestatud asjakohased kvaliteedikontrolli poliitikad ja protseduurid, mis on samaväärsed rahvusvahelistes kvaliteedikontrolli standardites nõutavatega ning niipea kui rikkumine avastatakse, parandatakse see kohe ja rakendatakse mis tahes vajalikke kaitsemehhanisme mis tahes ohu kõrvaldamiseks või selle vähendamiseks vastuvõetava tasemeni. Ettevõte peab kindlaks määrama, kas seda asjaolu arutada isikutega, kelle ülesandeks on valitsemine.</t>
  </si>
  <si>
    <t>291.106</t>
  </si>
  <si>
    <t>Juhul, kui kindlustandva töövõtu meeskonnaliikmel, selle isiku lähimal pereliikmel või ettevõttel on otsene finantshuvi või oluline kaudne finantshuvi kindlustandva töövõtu kliendis, oleks tekkinud omahuvi oht nii märkimisväärne, et ükski kaitsemehhanism ei suudaks ohtu vähendada vastuvõetava tasemeni. Seetõttu ei tohi ühelgi järgnevatest olla kliendis otsest finantshuvi või olulist kaudset finantshuvi: kindlustandva töövõtu meeskonnaliige, selle isiku lähim pereliige või ettevõte.</t>
  </si>
  <si>
    <t>291.108</t>
  </si>
  <si>
    <t>Juhul, kui kindlustandva töövõtu meeskonnaliikmel, selle isiku lähimal pereliikmel või ettevõttel on otsene finantshuvi või oluline kaudne finantshuvi majandusüksuses, millel on kindlustandva töövõtu kliendis kontrolliv huvi, ja klient on majandusüksusele oluline, oleks tekkinud omahuvi oht nii märkimisväärne, et ükski kaitsemehhanism ei suudaks ohtu vähendada vastuvõetava tasemeni. Seetõttu ei tohi ühelgi järgmistest olla sellist finantshuvi: kindlustandva töövõtu meeskonnaliige, selle isiku lähim pereliige ja ettevõte.</t>
  </si>
  <si>
    <t>291.111</t>
  </si>
  <si>
    <t>Juhul, kui ettevõte, kindlustandva töövõtu meeskonnaliige või selle isiku lähim pereliige omandab otsese finantshuvi või olulise kaudse finantshuvi kindlustandva töövõtu kliendis näiteks päranduse või kingituse teel või ettevõtete ühinemise tulemusel, ja sellise huvi olemasolu ei ole lubatud, siis:
(a) juhul, kui huvi omandab ettevõte, peab finantshuvist otsekohe vabanema või peab vabanema kaudse finantshuvi piisavast osast nii, et järelejääv huvi ei ole enam oluline või
(b) juhul, kui huvi omandab kindlustandva töövõtu meeskonnaliige või selle isiku lähim pereliige, siis isik, kes finantshuvi omandas, peab finantshuvist otsekohe vabanema või vabanema kaudse finantshuvi piisavast osast nii, et järelejääv huvi ei ole enam oluline.</t>
  </si>
  <si>
    <t>291.112</t>
  </si>
  <si>
    <t>Kui ilmneb käesoleva peatüki tahtmatu rikkumine seoses finantshuviga kindlustandva töövõtu kliendis, ei peeta seda sõltumatust rikkuvaks juhul, kui:
(a) ettevõte on kehtestanud poliitikad ja protseduurid, millega nõutakse ettevõtte viivituseta teavitamist mis tahes rikkumistest, mis tulenevad finantshuvi ostmisest, pärimisest või muul viisil omandamisest kindlustandva töövõtu kliendis;
(b) lõigu 291.111 punktides a–b rakendatud meetmeid käsitatakse rakenduvatena ja
(c) vajaduse korral rakendab ettevõte muid kaitsemehhanisme mis tahes ülejäänud ohu vähendamiseks vastuvõetava tasemeni.
Ettevõte peab kindlaks määrama, kas arutada asjaolu isikutega, kelle ülesandeks on valitsemine.</t>
  </si>
  <si>
    <t>291.113</t>
  </si>
  <si>
    <t>Kindlustandva töövõtu kliendi, mis on pank või sarnane institutsioon, poolt antud laen või laenugarantii kindlustandva töövõtu meeskonnaliikmele või selle isiku lähimale pereliikmele või ettevõttele võib tekitada ohu sõltumatusele. Juhul, kui laen või laenugarantii ei ole antud tavapäraste laenuandmise protseduuride, tingimuste ja nõuete kohaselt, tekiks nii märkimisväärne omahuvi oht, et ükski kaitsemehhanism ei suudaks ohtu vähendada vastuvõetava tasemeni. Seega ei tohi ei kindlustandva töövõtu meeskonnaliige, ei selle isiku lähim pereliige ega ettevõte sellist laenu või garantiid aktsepteerida.</t>
  </si>
  <si>
    <t>291.119</t>
  </si>
  <si>
    <t>Kindlustandva töövõtu meeskonnaliikme puhul, välja arvatud juhul, kui mis tahes selline finantshuvi on ebaoluline ja suhe on selle liikme jaoks mittemärkimisväärne, peab isiku kindlustandva töövõtu meeskonnast eemaldama.</t>
  </si>
  <si>
    <t>291.122</t>
  </si>
  <si>
    <t>Kui kindlustandva töövõtu meeskonnaliikme lähim pereliige on:
(a) kindlustandva töövõtu kliendi direktor või ametnik või
(b) töötaja ametikohal, kus avaldada märkimisväärset mõju kindlustandva töövõtuga käsitletava küsimuse kohta esitatud informatsioonile,
või oli sellisel ametikohal mis tahes perioodi jooksul, mida töövõtt või käsitletava küsimuse kohta esitatud informatsioon hõlmab, saab ohtusid sõltumatusele vähendada vastuvõetava tasemeni ainult isiku eemaldamisega kindlustandva töövõtu meeskonnast. Suhte lähedus on selline, et mitte ükski teine kaitsemehhanism ei suudaks vähendada ohtu sõltumatusele vastuvõetava tasemeni. Seega ei tohi ükski sellist suhet omav isik olla kindlustandva töövõtu meeskonnaliige.</t>
  </si>
  <si>
    <t>Töötamine kindlustandva töövõtu klientide juures</t>
  </si>
  <si>
    <t>291.131</t>
  </si>
  <si>
    <t>Omahuvi oht tekib siis, kui kindlustandva töövõtu meeskonnaliige osaleb kindlustandvas töövõtus, teades, et kindlustandva töövõtu meeskonnaliige mingil hetkel tulevikus asub või võib asuda tööle kliendi juurde. Ettevõtte poliitikad ja protseduurid peavad nõudma, et kindlustandva töövõtu meeskonnaliikmed teavitaksid ettevõtet siis, kui astutakse kliendiga läbirääkimistesse töölevõtu üle. Sellise teate saamisel peab hindama ohu märkimisväärsust ja vajaduse korral rakendama kaitsemehhanisme ohu kõrvaldamiseks või selle vähendamiseks vastuvõetava tasemeni.</t>
  </si>
  <si>
    <t>Hiljutine teenistus kindlustandva töövõtu kliendi juures</t>
  </si>
  <si>
    <t>291.133</t>
  </si>
  <si>
    <t>Juhul, kui kindlustandva töövõtu aruandega hõlmatud perioodi jooksul oli kindlustandva töövõtu meeskonnaliige olnud teenistuses kindlustandva töövõtu kliendi direktori või ametnikuna, või oli töötaja ametikohal, kus avaldada märkimisväärset mõju kindlustandva töövõtuga käsitletava küsimuse kohta esitatud informatsioonile, oleks tekkinud oht nii märkimisväärne, et ükski kaitsemehhanism ei suudaks ohtu vähendada vastuvõetava tasemeni. Järelikult ei tohi selliseid isikuid määrata kindlustandva töövõtu meeskonda.</t>
  </si>
  <si>
    <t>Teenistus kindlustandva töövõtu kliendi direktori või ametnikuna</t>
  </si>
  <si>
    <t>291.135</t>
  </si>
  <si>
    <t>Juhul, kui ettevõtte partner või töötaja on teenistuses kindlustandva töövõtu kliendi direktori või ametnikuna, oleksid eneseülevaatuse ja omahuvi ohud nii märkimisväärsed, et ükski kaitsemehhanism ei suudaks vähendada ohtusid vastuvõetava tasemeni. Seega ei tohi ükski partner või töötaja olla teenistuses kindlustandva töövõtu kliendi direktori või ametnikuna.</t>
  </si>
  <si>
    <t>Juhtivtöötajate pikaajaline seotus kindlustandva töövõtu klientidega</t>
  </si>
  <si>
    <t>291.139</t>
  </si>
  <si>
    <t>Samade juhtivtöötajate kasutamine kindlustandvas töövõtus pika perioodi jooksul tekitab lähitutvuse ja omahuvi ohtusid. Ohtude märkimisväärsust peab hindama ja vajaduse korral rakendama kaitsemehhanisme ohtude kõrvaldamiseks või nende vähendamiseks vastuvõetava tasemeni.</t>
  </si>
  <si>
    <t>Kindlust mitteandvate teenuste osutamine kindlustandva töövõtu klientidele</t>
  </si>
  <si>
    <t>291.142</t>
  </si>
  <si>
    <t>Enne, kui ettevõte aktsepteerib töövõtu kindlust mitteandva teenuse osutamiseks kindlustandva töövõtu kliendile, peab kindlaks määrama, kas sellise teenuse osutamine tekitaks ohu sõltumatusele. Juhul, kui tekib oht, mida ei saa kaitsemehhanismide rakendamisega vähendada vastuvõetava tasemeni, ei tohi kindlust mitteandvat teenust osutada.</t>
  </si>
  <si>
    <t>Kliendilepingu tasu ei või:
1) olla sõltuvuses muude teenuste, kaupade või hüvede pakkumisest;
2) olla sõltuv tingimustest, mis võiksid kahjustada vandeaudiitori käitumist kutsetegevuses.
Kliendilepingu tasu lepitakse kokku kindlaksmääratud lõppsummana, tunnihinnana või nende kombinatsioonina.</t>
  </si>
  <si>
    <t>291.151</t>
  </si>
  <si>
    <t>Kui kindlustandva töövõtu kliendilt saadud teenustasud kokku moodustavad suure osa kokkuvõtet tegeva ettevõtte kogu teenustasudest, võib sõltuvus sellest kliendist ja mure võimaluse pärast klient kaotada tekitada omahuvi või hirmutamise ohu. Ohu märkimisväärsust peab hindama ja vajaduse korral rakendama kaitsemehhanisme ohu kõrvaldamiseks või selle vähendamiseks vastuvõetava tasemeni.</t>
  </si>
  <si>
    <t>291.153</t>
  </si>
  <si>
    <t>Omahuvi oht võib tekkida juhul, kui kindlustandva töövõtu kliendilt laekumata teenustasud jäävad maksmata pikaks ajaks, eriti juhul, kui märkimisväärne osa on maksmata enne kindlustandva töövõtu aruande väljastamist järgmise aasta kohta. Juhul, kui teenustasud jäävad maksmata peale aruande väljastamist, peab mis tahes ohu olemasolu ja märkimisväärsust hindama ja vajaduse korral rakendama kaitsemehhanisme ohu kõrvaldamiseks või selle vähendamiseks aktsepteeritava tasemeni. Ettevõte peab kindlaks määrama, kas tähtajaks laekumata teenustasusid võiks pidada samaväärseks kliendile antud laenuga ja kas tähtajaks laekumata teenustasude märkimisväärsuse tõttu on ettevõtte jaoks asjakohane olla uuesti ametisse määratud või kindlustandvat töövõttu jätkata.</t>
  </si>
  <si>
    <t>291.155</t>
  </si>
  <si>
    <t>Tingimuslik teenustasu, mille ettevõte on kindlustandva töövõtu eest otseselt või kaudselt tasuks küsinud, näiteks vahendaja kaudu, tekitab omahuvi ohu, mis on nii märkimisväärne, et ükski kaitsemehhanism ei suudaks ohtu vähendada vastuvõetava tasemeni. Seega ei tohi ettevõte sõlmida mis tahes sellist kokkulepet teenustasude kohta.</t>
  </si>
  <si>
    <t>291.156</t>
  </si>
  <si>
    <t>Tingimuslik teenustasu, mille ettevõte on kindlustandva töövõtu kliendile osutatud kindlust mitteandva teenuse eest otseselt või kaudselt tasuks küsinud, näiteks vahendaja kaudu, võib samuti tekitada omahuvi ohu. Juhul, kui kindlust mitteandva teenuse lõpptulemus ja seetõttu teenustasu summa sõltub tulevasest või praegusest otsustusest, mis on seotud kindlustandva töövõtuga käsitletava küsimuse kohta esitatud informatsiooni seisukohast olulise asjaoluga, ei suudaks ükski kaitsemehhanism ohtu vähendada aktsepteeritava tasemeni. Seega ei tohi selliseid kokkuleppeid aktsepteerida.</t>
  </si>
  <si>
    <t>291.158</t>
  </si>
  <si>
    <t>Kingituste või külalislahkuse aktsepteerimine kindlustandva töövõtu kliendilt võib tekitada omahuvi ja lähitutvuse ohtusid. Juhul, kui ettevõte või kindlustandva töövõtu meeskonnaliige aktsepteerib kingitusi või külalislahkust, siis, välja arvatud juhul, kui nende väärtus on tühine ja tähtsusetu, oleks tekkinud ohud nii märkimisväärsed, et ükski kaitsemehhanism ei suudaks ohtusid vähendada vastuvõetava tasemeni. Järelikult ei tohi ettevõte või kindlustandva töövõtu meeskonnaliige selliseid kingitusi või külalislahkust aktsepteerida.</t>
  </si>
  <si>
    <t>291.159</t>
  </si>
  <si>
    <t>Kui toimub või näib tõenäoline kohtuprotsess ettevõtte või kindlustandva töövõtu meeskonnaliikme ja kindlustandva töövõtu kliendi vahel, tekivad omahuvi ja hirmutamise ohud. Ohtude märkimisväärsust peab hindama ja vajaduse korral rakendama kaitsemehhanisme ohtude kõrvaldamiseks või nende vähendamiseks vastuvõetava tasemeni.</t>
  </si>
  <si>
    <t>Kontroll-lehe täitmise juhend</t>
  </si>
  <si>
    <t>Töölehed on soovitatav täita järgmises järjekorras:</t>
  </si>
  <si>
    <t>Üldised andmed töövõtu kohta</t>
  </si>
  <si>
    <t>Tehtud sobiv valik tuleb märgida "x"-ga</t>
  </si>
  <si>
    <t>Soovitatav on sisestada teksti vaid sinise taustaga märgitud lahtritesse</t>
  </si>
  <si>
    <t>Tööfaili on sisse ehitatud kontrollid, mis hoiatavad töölehe puuduliku täitmise korral</t>
  </si>
  <si>
    <t>Detailne küsimustik kvaliteedikontrollistandardi täitmises veenudumiseks</t>
  </si>
  <si>
    <t>Kõik küsimused vastatud!</t>
  </si>
  <si>
    <t>Osad küsimused vastamata!</t>
  </si>
  <si>
    <t>Kvaliteedikontrolli standard ISQC (EE) 1 + Eetikakoodeks (EE) + AudS + RPTRTS - üldinfo</t>
  </si>
  <si>
    <r>
      <t>Üldine informatsioon kontrollitava audiitorettevõtja kohta</t>
    </r>
    <r>
      <rPr>
        <sz val="11"/>
        <rFont val="Calibri"/>
        <family val="2"/>
      </rPr>
      <t xml:space="preserve"> (täidetakse väljad, mis on asjakohased)</t>
    </r>
  </si>
  <si>
    <t>Kvaliteedikontrolli standard ISQC (EE) 1 + AudS + RPTRTS - detailne küsimustik</t>
  </si>
  <si>
    <t>Eetikakoodeks (EE) + AudS - detailne küsimustik</t>
  </si>
  <si>
    <t>Kvaliteedikontrolli standard ISQC 1 + AudS + RPTRTS - kontroll-leht küsimustele vastamise kohta</t>
  </si>
  <si>
    <t>Eetikakoodeks (EE) + AudS - kontroll-leht küsimustele vastamise kohta</t>
  </si>
  <si>
    <t>Kvaliteedikontrolli standard ISQC (EE) 1 + AudS + RPTRTS - tähelepanekute kokkuvõte</t>
  </si>
  <si>
    <t>Eetikakoodeks (EE) + AudS - tähelepanekute kokkuvõte</t>
  </si>
  <si>
    <t>Jrk nr</t>
  </si>
  <si>
    <t>Abitabel koondamaks tähelepanekuid ISQC kohta (nõue täitamata või osaliselt täidetud)</t>
  </si>
  <si>
    <t>Abitabel koondamaks tähelepanekuid eetikaküsimustiku kohta (nõue täitamata või osaliselt täidetud)</t>
  </si>
  <si>
    <t>Kokkuvõttesse</t>
  </si>
  <si>
    <t>Kontrollitav</t>
  </si>
  <si>
    <t>Töörühm</t>
  </si>
  <si>
    <t>Nõuded</t>
  </si>
  <si>
    <t>Üldinfo</t>
  </si>
  <si>
    <t>Kontroll-küsimustik ISQC</t>
  </si>
  <si>
    <t>Kontroll-küsimustik eetika</t>
  </si>
  <si>
    <t>Kokkuvõte</t>
  </si>
  <si>
    <t>Tähelepanekud - ISQC</t>
  </si>
  <si>
    <t>Tähelepanekud - eetika</t>
  </si>
  <si>
    <r>
      <rPr>
        <b/>
        <sz val="11"/>
        <color indexed="8"/>
        <rFont val="Calibri"/>
        <family val="2"/>
      </rPr>
      <t xml:space="preserve">Kokkuvõtte lehel </t>
    </r>
    <r>
      <rPr>
        <sz val="11"/>
        <color theme="1"/>
        <rFont val="Calibri"/>
        <family val="2"/>
      </rPr>
      <t>saab enne kontrolli lõpetamist veenduda, kas kõik küsimustiku küsimused on saanud vastuse.</t>
    </r>
  </si>
  <si>
    <t>Kontroll-leht veendumaks, et kõik küsimused lehdedel "Kontroll-küsimustik ISQC"ja "Kontroll-küsimustik eetika" oleksid vastatud</t>
  </si>
  <si>
    <r>
      <rPr>
        <b/>
        <sz val="11"/>
        <color indexed="8"/>
        <rFont val="Calibri"/>
        <family val="2"/>
      </rPr>
      <t>Tähelepanekute lehtedel</t>
    </r>
    <r>
      <rPr>
        <sz val="11"/>
        <color theme="1"/>
        <rFont val="Calibri"/>
        <family val="2"/>
      </rPr>
      <t xml:space="preserve"> saab filtreerida veeru "Kokkuvõttesse"  abil standardi nõuded, mis olid kontrollilehe põhjal kas osaliselt täidetud või täitmata.
Sellest koondist saab  tähelepanekud kopeerida edasi kvaliteedikontrolli aruande lisasse.</t>
    </r>
  </si>
  <si>
    <t>Detailne küsimustik eetikakoodeksi täitmises veendumiseks</t>
  </si>
  <si>
    <t>Osaühingust audiitorühingu osakapital peab olema vähemalt 12 000 eurot ja see peab olema täies ulatuses sisse makstud.</t>
  </si>
  <si>
    <t>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t>
  </si>
  <si>
    <t>Audiitor peab kohaldama hoolsusmeetmeid:
a. ärisuhte loomisel;
b. tehingute juhuti tegemisel või vahendamisel, kui tehingu väärtus on üle 15,000 EUR;
c. rahapesu või terrorismi rahastamise kahtluse korral;
d. varem kogutud dokumentide või andmete ebapiisavuse või tõele mittevastavuse kahtluse korral
a. ärisuhte pideval jälgimisel, sealhulgas ärisuhte vältel teostatud tehingute jälgimisel;
b. isikusamasuse tuvastamisel kasutatud andmete regulaarsel kontrollimisel;
c. asjakohaste dokumentide, andmete ja teabe ajakohastamisel;
d. vajaduse korral tehingus kasutatud vahendite allika ja päritolu tuvastamisel.</t>
  </si>
  <si>
    <t>Audiitor teatab rahapesu andmebüroole:
a. tegevusest või asjaoludest, mille tunnused osutavad rahapesule või terrorismi rahastamisele või mille puhul tal on kahtlus või ta teab, et tegemist on rahapesu või terrorismi rahastamisega;
b. igast tehingust, kus rahaline kohustus üle 32,000 EUR täidetakse sularahas, sõltumata sellest, kas tehing tehakse ühe maksena või mitme omavahel seotud maksena.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</si>
</sst>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8">
    <font>
      <sz val="11"/>
      <color theme="1"/>
      <name val="Calibri"/>
      <family val="2"/>
    </font>
    <font>
      <sz val="11"/>
      <color indexed="8"/>
      <name val="Calibri"/>
      <family val="2"/>
    </font>
    <font>
      <sz val="8"/>
      <name val="Tahoma"/>
      <family val="2"/>
    </font>
    <font>
      <b/>
      <u val="single"/>
      <sz val="12"/>
      <name val="Calibri"/>
      <family val="2"/>
    </font>
    <font>
      <sz val="9"/>
      <name val="Tahoma"/>
      <family val="2"/>
    </font>
    <font>
      <b/>
      <sz val="9"/>
      <name val="Tahoma"/>
      <family val="2"/>
    </font>
    <font>
      <sz val="11"/>
      <name val="Calibri"/>
      <family val="2"/>
    </font>
    <font>
      <b/>
      <sz val="11"/>
      <name val="Calibri"/>
      <family val="2"/>
    </font>
    <font>
      <b/>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1"/>
      <color indexed="8"/>
      <name val="Calibri"/>
      <family val="2"/>
    </font>
    <font>
      <sz val="12"/>
      <color indexed="8"/>
      <name val="Calibri"/>
      <family val="2"/>
    </font>
    <font>
      <b/>
      <i/>
      <sz val="11"/>
      <color indexed="8"/>
      <name val="Calibri"/>
      <family val="2"/>
    </font>
    <font>
      <i/>
      <sz val="11"/>
      <name val="Calibri"/>
      <family val="2"/>
    </font>
    <font>
      <b/>
      <i/>
      <sz val="11"/>
      <name val="Calibri"/>
      <family val="2"/>
    </font>
    <font>
      <b/>
      <sz val="11"/>
      <color indexed="21"/>
      <name val="Calibri"/>
      <family val="2"/>
    </font>
    <font>
      <b/>
      <sz val="11"/>
      <color indexed="10"/>
      <name val="Calibri"/>
      <family val="2"/>
    </font>
    <font>
      <b/>
      <u val="single"/>
      <sz val="15"/>
      <color indexed="62"/>
      <name val="Calibri"/>
      <family val="2"/>
    </font>
    <font>
      <u val="single"/>
      <sz val="11"/>
      <color indexed="8"/>
      <name val="Calibri"/>
      <family val="2"/>
    </font>
    <font>
      <sz val="10"/>
      <color indexed="8"/>
      <name val="Calibri"/>
      <family val="2"/>
    </font>
    <font>
      <b/>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2"/>
      <color theme="1"/>
      <name val="Calibri"/>
      <family val="2"/>
    </font>
    <font>
      <b/>
      <i/>
      <sz val="11"/>
      <color theme="1"/>
      <name val="Calibri"/>
      <family val="2"/>
    </font>
    <font>
      <b/>
      <sz val="11"/>
      <color rgb="FF00B050"/>
      <name val="Calibri"/>
      <family val="2"/>
    </font>
    <font>
      <b/>
      <sz val="11"/>
      <color rgb="FFFF0000"/>
      <name val="Calibri"/>
      <family val="2"/>
    </font>
    <font>
      <b/>
      <sz val="11"/>
      <color rgb="FF000000"/>
      <name val="Calibri"/>
      <family val="2"/>
    </font>
    <font>
      <b/>
      <u val="single"/>
      <sz val="15"/>
      <color theme="3"/>
      <name val="Calibri"/>
      <family val="2"/>
    </font>
    <font>
      <u val="single"/>
      <sz val="11"/>
      <color theme="1"/>
      <name val="Calibri"/>
      <family val="2"/>
    </font>
    <font>
      <sz val="10"/>
      <color theme="1"/>
      <name val="Calibri"/>
      <family val="2"/>
    </font>
    <font>
      <b/>
      <sz val="10"/>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thin"/>
      <top style="thin"/>
      <bottom>
        <color indexed="63"/>
      </bottom>
    </border>
    <border>
      <left style="hair"/>
      <right style="hair"/>
      <top style="hair"/>
      <bottom style="hair"/>
    </border>
    <border>
      <left>
        <color indexed="63"/>
      </left>
      <right style="hair"/>
      <top style="hair"/>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6">
    <xf numFmtId="0" fontId="0" fillId="0" borderId="0" xfId="0" applyFont="1" applyAlignment="1">
      <alignment/>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wrapText="1"/>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applyFont="1" applyAlignment="1" quotePrefix="1">
      <alignment vertical="top" wrapText="1"/>
    </xf>
    <xf numFmtId="0" fontId="0" fillId="0" borderId="0" xfId="0" applyFont="1" applyFill="1" applyAlignment="1">
      <alignment vertical="top" wrapText="1"/>
    </xf>
    <xf numFmtId="0" fontId="56" fillId="0" borderId="0" xfId="0" applyFont="1" applyAlignment="1">
      <alignment horizontal="left" vertical="top" wrapText="1"/>
    </xf>
    <xf numFmtId="0" fontId="56" fillId="0" borderId="0" xfId="0" applyFont="1" applyAlignment="1">
      <alignment vertical="top" wrapText="1"/>
    </xf>
    <xf numFmtId="0" fontId="0" fillId="0" borderId="0" xfId="0" applyAlignment="1">
      <alignmen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xf>
    <xf numFmtId="0" fontId="55" fillId="0" borderId="0" xfId="0" applyFont="1" applyAlignment="1">
      <alignment horizontal="left" vertical="top"/>
    </xf>
    <xf numFmtId="0" fontId="0"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vertical="top" wrapText="1"/>
    </xf>
    <xf numFmtId="0" fontId="0" fillId="0" borderId="0" xfId="0" applyFont="1" applyAlignment="1">
      <alignment/>
    </xf>
    <xf numFmtId="0" fontId="57" fillId="0" borderId="0" xfId="0" applyFont="1" applyAlignment="1">
      <alignment/>
    </xf>
    <xf numFmtId="0" fontId="3" fillId="33" borderId="0" xfId="0" applyFont="1" applyFill="1" applyAlignment="1">
      <alignment/>
    </xf>
    <xf numFmtId="0" fontId="56" fillId="0" borderId="0" xfId="0" applyFont="1" applyAlignment="1">
      <alignment vertical="top" textRotation="90" wrapText="1"/>
    </xf>
    <xf numFmtId="0" fontId="56" fillId="0" borderId="0" xfId="0" applyFont="1" applyAlignment="1">
      <alignment horizontal="left" vertical="top" textRotation="90" wrapText="1"/>
    </xf>
    <xf numFmtId="0" fontId="58" fillId="0" borderId="0" xfId="0" applyFont="1" applyAlignment="1">
      <alignment vertical="top" textRotation="90" wrapText="1"/>
    </xf>
    <xf numFmtId="0" fontId="56" fillId="0" borderId="0" xfId="0" applyFont="1" applyAlignment="1">
      <alignment horizontal="center" vertical="top" textRotation="90"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6" borderId="0" xfId="0" applyFont="1" applyFill="1" applyAlignment="1">
      <alignment horizontal="center" vertical="center" wrapText="1"/>
    </xf>
    <xf numFmtId="0" fontId="0" fillId="6" borderId="0" xfId="0" applyFont="1" applyFill="1" applyAlignment="1">
      <alignment horizontal="center" vertical="center"/>
    </xf>
    <xf numFmtId="0" fontId="0" fillId="6" borderId="0" xfId="0" applyFont="1" applyFill="1" applyAlignment="1" quotePrefix="1">
      <alignment horizontal="center" vertical="center" wrapText="1"/>
    </xf>
    <xf numFmtId="0" fontId="0" fillId="6" borderId="0" xfId="0" applyFill="1" applyAlignment="1">
      <alignment horizontal="center" vertical="center"/>
    </xf>
    <xf numFmtId="0" fontId="0" fillId="0" borderId="0" xfId="0" applyAlignment="1">
      <alignment horizontal="left" vertical="top" wrapText="1"/>
    </xf>
    <xf numFmtId="0" fontId="0" fillId="6" borderId="0" xfId="0" applyFill="1" applyAlignment="1">
      <alignment horizontal="center" vertical="center" wrapText="1"/>
    </xf>
    <xf numFmtId="0" fontId="0" fillId="0" borderId="0" xfId="0" applyFill="1" applyAlignment="1">
      <alignment/>
    </xf>
    <xf numFmtId="0" fontId="56" fillId="0" borderId="0" xfId="0" applyFont="1" applyFill="1" applyAlignment="1">
      <alignment horizontal="center" vertical="center" textRotation="90" wrapText="1"/>
    </xf>
    <xf numFmtId="0" fontId="0" fillId="0" borderId="0" xfId="0" applyFont="1" applyFill="1" applyAlignment="1">
      <alignment horizontal="left" vertical="top" wrapText="1"/>
    </xf>
    <xf numFmtId="0" fontId="0" fillId="0" borderId="0" xfId="0" applyFill="1" applyAlignment="1">
      <alignment horizontal="center" vertical="top"/>
    </xf>
    <xf numFmtId="0" fontId="0" fillId="0" borderId="0" xfId="0" applyFill="1" applyAlignment="1">
      <alignment wrapText="1"/>
    </xf>
    <xf numFmtId="0" fontId="0" fillId="0" borderId="0" xfId="0" applyFill="1" applyAlignment="1">
      <alignment vertical="center"/>
    </xf>
    <xf numFmtId="0" fontId="0" fillId="0" borderId="0" xfId="0" applyFill="1" applyAlignment="1">
      <alignment vertical="top"/>
    </xf>
    <xf numFmtId="0" fontId="29" fillId="0" borderId="0" xfId="0" applyFont="1" applyFill="1" applyAlignment="1">
      <alignment horizontal="center" vertical="center" textRotation="90" wrapText="1"/>
    </xf>
    <xf numFmtId="0" fontId="6"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top"/>
    </xf>
    <xf numFmtId="0" fontId="30" fillId="0" borderId="0" xfId="0" applyFont="1" applyFill="1" applyAlignment="1">
      <alignment horizontal="center" vertical="center" textRotation="90" wrapText="1"/>
    </xf>
    <xf numFmtId="0" fontId="6" fillId="0" borderId="0" xfId="0" applyFont="1" applyFill="1" applyAlignment="1" quotePrefix="1">
      <alignment vertical="top" wrapText="1"/>
    </xf>
    <xf numFmtId="0" fontId="0" fillId="0" borderId="0" xfId="0" applyFont="1" applyFill="1" applyAlignment="1">
      <alignment wrapText="1"/>
    </xf>
    <xf numFmtId="0" fontId="0" fillId="0" borderId="0" xfId="0" applyFont="1" applyAlignment="1">
      <alignment vertical="center"/>
    </xf>
    <xf numFmtId="0" fontId="54" fillId="0" borderId="0" xfId="0" applyFont="1" applyAlignment="1">
      <alignment horizontal="right"/>
    </xf>
    <xf numFmtId="18" fontId="0" fillId="0" borderId="0" xfId="0" applyNumberFormat="1" applyAlignment="1">
      <alignment/>
    </xf>
    <xf numFmtId="0" fontId="0" fillId="2" borderId="10" xfId="0" applyFill="1" applyBorder="1" applyAlignment="1">
      <alignment horizontal="center"/>
    </xf>
    <xf numFmtId="0" fontId="54" fillId="34" borderId="10" xfId="0" applyFont="1" applyFill="1" applyBorder="1" applyAlignment="1">
      <alignment wrapText="1"/>
    </xf>
    <xf numFmtId="0" fontId="54" fillId="34" borderId="10" xfId="0" applyFont="1" applyFill="1" applyBorder="1" applyAlignment="1">
      <alignment horizontal="center" vertical="center" textRotation="90" wrapText="1"/>
    </xf>
    <xf numFmtId="0" fontId="54" fillId="34" borderId="10"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6" fillId="0" borderId="10" xfId="0" applyFont="1" applyFill="1" applyBorder="1" applyAlignment="1">
      <alignment horizontal="left" vertical="top" wrapText="1"/>
    </xf>
    <xf numFmtId="0" fontId="0" fillId="0" borderId="10" xfId="0" applyFont="1" applyFill="1" applyBorder="1" applyAlignment="1">
      <alignment vertical="top" wrapText="1"/>
    </xf>
    <xf numFmtId="0" fontId="6" fillId="0" borderId="10" xfId="0" applyFont="1" applyFill="1" applyBorder="1" applyAlignment="1">
      <alignment vertical="top" wrapText="1"/>
    </xf>
    <xf numFmtId="0" fontId="59" fillId="0" borderId="0" xfId="0" applyFont="1" applyAlignment="1">
      <alignment/>
    </xf>
    <xf numFmtId="0" fontId="60" fillId="0" borderId="0" xfId="0" applyFont="1" applyAlignment="1">
      <alignment/>
    </xf>
    <xf numFmtId="0" fontId="60" fillId="0" borderId="0" xfId="0" applyFont="1" applyFill="1" applyAlignment="1">
      <alignment/>
    </xf>
    <xf numFmtId="0" fontId="60" fillId="0" borderId="0" xfId="0" applyFont="1" applyAlignment="1">
      <alignment vertical="top"/>
    </xf>
    <xf numFmtId="0" fontId="54" fillId="0" borderId="0" xfId="0" applyFont="1" applyBorder="1" applyAlignment="1">
      <alignment horizontal="left" vertical="center"/>
    </xf>
    <xf numFmtId="0" fontId="45" fillId="0" borderId="0" xfId="49" applyBorder="1" applyAlignment="1">
      <alignment horizontal="left"/>
    </xf>
    <xf numFmtId="0" fontId="0" fillId="0" borderId="0" xfId="0" applyNumberFormat="1" applyAlignment="1">
      <alignment horizontal="left"/>
    </xf>
    <xf numFmtId="0" fontId="7" fillId="0" borderId="0" xfId="50" applyFont="1" applyBorder="1" applyAlignment="1">
      <alignment/>
    </xf>
    <xf numFmtId="0" fontId="6" fillId="0" borderId="11" xfId="50" applyFont="1" applyBorder="1" applyAlignment="1">
      <alignment horizontal="left"/>
    </xf>
    <xf numFmtId="0" fontId="6" fillId="2" borderId="10" xfId="50" applyFont="1" applyFill="1" applyBorder="1" applyAlignment="1">
      <alignment/>
    </xf>
    <xf numFmtId="0" fontId="6" fillId="0" borderId="11" xfId="50" applyFont="1" applyBorder="1" applyAlignment="1">
      <alignment horizontal="left" wrapText="1"/>
    </xf>
    <xf numFmtId="0" fontId="61" fillId="0" borderId="0" xfId="0" applyFont="1" applyAlignment="1">
      <alignment/>
    </xf>
    <xf numFmtId="0" fontId="54" fillId="0" borderId="0" xfId="0" applyFont="1" applyBorder="1" applyAlignment="1">
      <alignment vertical="center"/>
    </xf>
    <xf numFmtId="0" fontId="54" fillId="0" borderId="0" xfId="0" applyFont="1" applyBorder="1" applyAlignment="1">
      <alignment horizontal="right" vertical="center"/>
    </xf>
    <xf numFmtId="0" fontId="62" fillId="0" borderId="0" xfId="49" applyFont="1" applyBorder="1" applyAlignment="1">
      <alignment vertical="top"/>
    </xf>
    <xf numFmtId="0" fontId="62" fillId="0" borderId="0" xfId="49" applyFont="1" applyBorder="1" applyAlignment="1">
      <alignment/>
    </xf>
    <xf numFmtId="0" fontId="62" fillId="0" borderId="0" xfId="49" applyFont="1" applyFill="1" applyBorder="1" applyAlignment="1">
      <alignment vertical="top"/>
    </xf>
    <xf numFmtId="0" fontId="54" fillId="0" borderId="0" xfId="0" applyFont="1" applyBorder="1" applyAlignment="1">
      <alignment horizontal="center" vertical="center"/>
    </xf>
    <xf numFmtId="0" fontId="0" fillId="0" borderId="0" xfId="0" applyFont="1" applyAlignment="1">
      <alignment horizontal="center"/>
    </xf>
    <xf numFmtId="0" fontId="62" fillId="0" borderId="0" xfId="49" applyFont="1" applyBorder="1" applyAlignment="1">
      <alignment horizontal="left"/>
    </xf>
    <xf numFmtId="0" fontId="0" fillId="0" borderId="0" xfId="0" applyFill="1" applyAlignment="1">
      <alignment horizontal="center"/>
    </xf>
    <xf numFmtId="0" fontId="54" fillId="34" borderId="12" xfId="0" applyFont="1" applyFill="1" applyBorder="1" applyAlignment="1">
      <alignment horizontal="center" vertical="center" textRotation="90" wrapText="1"/>
    </xf>
    <xf numFmtId="0" fontId="54" fillId="0" borderId="13" xfId="0" applyFont="1" applyBorder="1" applyAlignment="1">
      <alignment horizontal="left" vertical="top" wrapText="1"/>
    </xf>
    <xf numFmtId="0" fontId="0" fillId="0" borderId="14" xfId="0" applyFont="1" applyBorder="1" applyAlignment="1">
      <alignment horizontal="left" vertical="top" wrapText="1"/>
    </xf>
    <xf numFmtId="0" fontId="6" fillId="0" borderId="14" xfId="0" applyFont="1" applyFill="1" applyBorder="1" applyAlignment="1">
      <alignment horizontal="left" vertical="top" wrapText="1"/>
    </xf>
    <xf numFmtId="0" fontId="0" fillId="0" borderId="15"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4" xfId="0" applyBorder="1" applyAlignment="1">
      <alignment horizontal="center" vertical="top"/>
    </xf>
    <xf numFmtId="0" fontId="54" fillId="0" borderId="18" xfId="0" applyFont="1" applyBorder="1" applyAlignment="1">
      <alignment horizontal="center" vertical="top"/>
    </xf>
    <xf numFmtId="0" fontId="54" fillId="0" borderId="19" xfId="0" applyFont="1" applyBorder="1" applyAlignment="1">
      <alignment horizontal="center" vertical="top"/>
    </xf>
    <xf numFmtId="0" fontId="54" fillId="0" borderId="13" xfId="0" applyFont="1" applyBorder="1" applyAlignment="1">
      <alignment horizontal="center" vertical="top"/>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62" fillId="0" borderId="0" xfId="49" applyFont="1" applyBorder="1" applyAlignment="1">
      <alignment wrapText="1"/>
    </xf>
    <xf numFmtId="0" fontId="54" fillId="0" borderId="0" xfId="0" applyFont="1" applyBorder="1" applyAlignment="1">
      <alignment horizontal="left" vertical="center" wrapText="1"/>
    </xf>
    <xf numFmtId="0" fontId="62" fillId="0" borderId="0" xfId="49" applyFont="1" applyBorder="1" applyAlignment="1">
      <alignment horizontal="left" wrapText="1"/>
    </xf>
    <xf numFmtId="0" fontId="0" fillId="0" borderId="0" xfId="0" applyAlignment="1">
      <alignment horizontal="left" wrapText="1"/>
    </xf>
    <xf numFmtId="0" fontId="54" fillId="34" borderId="20" xfId="0" applyFont="1" applyFill="1" applyBorder="1" applyAlignment="1">
      <alignment vertical="center" textRotation="90"/>
    </xf>
    <xf numFmtId="0" fontId="0" fillId="0" borderId="0" xfId="0" applyAlignment="1">
      <alignment horizontal="center"/>
    </xf>
    <xf numFmtId="0" fontId="62" fillId="0" borderId="0" xfId="49" applyFont="1" applyFill="1" applyBorder="1" applyAlignment="1">
      <alignment vertical="top" wrapText="1"/>
    </xf>
    <xf numFmtId="0" fontId="0" fillId="0" borderId="0" xfId="0" applyFont="1" applyAlignment="1">
      <alignment horizontal="center"/>
    </xf>
    <xf numFmtId="0" fontId="54" fillId="34" borderId="20" xfId="0" applyFont="1" applyFill="1" applyBorder="1" applyAlignment="1">
      <alignment vertical="center" wrapText="1"/>
    </xf>
    <xf numFmtId="0" fontId="0" fillId="0" borderId="0" xfId="0" applyAlignment="1">
      <alignment horizontal="left"/>
    </xf>
    <xf numFmtId="0" fontId="0" fillId="0" borderId="0" xfId="0" applyFill="1" applyAlignment="1">
      <alignment horizontal="left"/>
    </xf>
    <xf numFmtId="0" fontId="54" fillId="34" borderId="20" xfId="0" applyFont="1" applyFill="1" applyBorder="1" applyAlignment="1">
      <alignment vertical="center"/>
    </xf>
    <xf numFmtId="0" fontId="54" fillId="34" borderId="10" xfId="0" applyFont="1" applyFill="1" applyBorder="1" applyAlignment="1">
      <alignment horizontal="center" vertical="center" textRotation="90" wrapText="1"/>
    </xf>
    <xf numFmtId="0" fontId="0" fillId="0" borderId="0" xfId="0" applyFont="1" applyFill="1" applyAlignment="1">
      <alignment horizontal="center"/>
    </xf>
    <xf numFmtId="0" fontId="54" fillId="0" borderId="0" xfId="0" applyFont="1" applyBorder="1" applyAlignment="1">
      <alignment/>
    </xf>
    <xf numFmtId="0" fontId="60" fillId="0" borderId="0" xfId="0" applyFont="1" applyAlignment="1">
      <alignment/>
    </xf>
    <xf numFmtId="0" fontId="59" fillId="0" borderId="10" xfId="0" applyFont="1" applyBorder="1" applyAlignment="1">
      <alignment horizontal="left"/>
    </xf>
    <xf numFmtId="0" fontId="59" fillId="0" borderId="13" xfId="0" applyFont="1" applyBorder="1" applyAlignment="1">
      <alignment horizontal="left"/>
    </xf>
    <xf numFmtId="0" fontId="59" fillId="0" borderId="14" xfId="0" applyFont="1" applyBorder="1" applyAlignment="1">
      <alignment horizontal="left"/>
    </xf>
    <xf numFmtId="0" fontId="54" fillId="34" borderId="10" xfId="0" applyFont="1" applyFill="1" applyBorder="1" applyAlignment="1">
      <alignment horizontal="center" vertical="center" textRotation="90" wrapText="1"/>
    </xf>
    <xf numFmtId="0" fontId="54" fillId="34" borderId="20" xfId="0" applyFont="1" applyFill="1" applyBorder="1" applyAlignment="1">
      <alignment horizontal="center" vertical="center" textRotation="90" wrapText="1"/>
    </xf>
    <xf numFmtId="0" fontId="54" fillId="34" borderId="20" xfId="0" applyFont="1" applyFill="1" applyBorder="1" applyAlignment="1">
      <alignment horizontal="center" vertical="center" textRotation="90"/>
    </xf>
    <xf numFmtId="0" fontId="54" fillId="0" borderId="0" xfId="0" applyFont="1" applyBorder="1" applyAlignment="1">
      <alignment horizontal="left"/>
    </xf>
    <xf numFmtId="0" fontId="60" fillId="0" borderId="0" xfId="0" applyFont="1" applyAlignment="1">
      <alignment horizontal="left" vertical="center"/>
    </xf>
    <xf numFmtId="0" fontId="54" fillId="34" borderId="10" xfId="0" applyFont="1" applyFill="1" applyBorder="1" applyAlignment="1">
      <alignment horizontal="left" vertical="center" wrapText="1"/>
    </xf>
    <xf numFmtId="0" fontId="54" fillId="34" borderId="15" xfId="0" applyFont="1" applyFill="1" applyBorder="1" applyAlignment="1">
      <alignment horizontal="center" vertical="center" textRotation="90" wrapText="1"/>
    </xf>
    <xf numFmtId="0" fontId="47" fillId="0" borderId="0" xfId="49" applyFont="1" applyFill="1" applyBorder="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xf>
    <xf numFmtId="0" fontId="54" fillId="34" borderId="20" xfId="0" applyFont="1" applyFill="1" applyBorder="1" applyAlignment="1">
      <alignment horizontal="left" vertical="center" wrapText="1"/>
    </xf>
    <xf numFmtId="0" fontId="54" fillId="0" borderId="0" xfId="0" applyFont="1" applyBorder="1" applyAlignment="1">
      <alignment horizontal="left" vertical="center"/>
    </xf>
    <xf numFmtId="0" fontId="54" fillId="0" borderId="0" xfId="0" applyFont="1" applyFill="1" applyBorder="1" applyAlignment="1">
      <alignment horizontal="left" vertical="center"/>
    </xf>
    <xf numFmtId="0" fontId="63" fillId="0" borderId="0" xfId="0" applyFont="1" applyAlignment="1">
      <alignment/>
    </xf>
    <xf numFmtId="0" fontId="0" fillId="34" borderId="0" xfId="0" applyFont="1" applyFill="1" applyAlignment="1">
      <alignment horizontal="center" vertical="top"/>
    </xf>
    <xf numFmtId="0" fontId="54" fillId="34" borderId="0" xfId="0" applyFont="1" applyFill="1" applyAlignment="1">
      <alignment horizontal="center" vertical="top"/>
    </xf>
    <xf numFmtId="0" fontId="54" fillId="34" borderId="11" xfId="0" applyFont="1" applyFill="1" applyBorder="1" applyAlignment="1">
      <alignment horizontal="center" vertical="center" textRotation="90" wrapText="1"/>
    </xf>
    <xf numFmtId="0" fontId="0" fillId="10" borderId="0" xfId="0" applyFill="1" applyAlignment="1">
      <alignment horizontal="center" vertical="top"/>
    </xf>
    <xf numFmtId="0" fontId="0" fillId="10" borderId="0" xfId="0" applyFill="1" applyAlignment="1">
      <alignment horizontal="center" vertical="center" textRotation="90"/>
    </xf>
    <xf numFmtId="0" fontId="54" fillId="10" borderId="0" xfId="0" applyFont="1" applyFill="1" applyAlignment="1">
      <alignment vertical="top"/>
    </xf>
    <xf numFmtId="0" fontId="0" fillId="10" borderId="0" xfId="0" applyFill="1" applyAlignment="1">
      <alignment vertical="top"/>
    </xf>
    <xf numFmtId="0" fontId="0" fillId="10" borderId="0" xfId="0" applyFont="1" applyFill="1" applyAlignment="1">
      <alignment horizontal="center" vertical="center"/>
    </xf>
    <xf numFmtId="0" fontId="0" fillId="10" borderId="0" xfId="0" applyFont="1" applyFill="1" applyAlignment="1">
      <alignment horizontal="left" vertical="center"/>
    </xf>
    <xf numFmtId="0" fontId="60" fillId="10" borderId="0" xfId="0" applyFont="1" applyFill="1" applyAlignment="1">
      <alignment horizontal="left" vertical="center"/>
    </xf>
    <xf numFmtId="0" fontId="29" fillId="10" borderId="0" xfId="0" applyFont="1" applyFill="1" applyAlignment="1">
      <alignment horizontal="center" vertical="center" textRotation="90" wrapText="1"/>
    </xf>
    <xf numFmtId="0" fontId="7" fillId="10" borderId="0" xfId="0" applyFont="1" applyFill="1" applyAlignment="1">
      <alignment vertical="top"/>
    </xf>
    <xf numFmtId="0" fontId="6" fillId="10" borderId="0" xfId="0" applyFont="1" applyFill="1" applyAlignment="1">
      <alignment horizontal="center" vertical="top"/>
    </xf>
    <xf numFmtId="0" fontId="6" fillId="10" borderId="0" xfId="0" applyFont="1" applyFill="1" applyAlignment="1">
      <alignment vertical="top" wrapText="1"/>
    </xf>
    <xf numFmtId="0" fontId="7" fillId="10" borderId="0" xfId="0" applyFont="1" applyFill="1" applyAlignment="1">
      <alignment horizontal="left" vertical="top"/>
    </xf>
    <xf numFmtId="0" fontId="60" fillId="10" borderId="0" xfId="0" applyFont="1" applyFill="1" applyAlignment="1">
      <alignment vertical="top"/>
    </xf>
    <xf numFmtId="0" fontId="0" fillId="10" borderId="0" xfId="0" applyFont="1" applyFill="1" applyAlignment="1">
      <alignment horizontal="center" vertical="top"/>
    </xf>
    <xf numFmtId="0" fontId="56" fillId="10" borderId="0" xfId="0" applyFont="1" applyFill="1" applyAlignment="1">
      <alignment horizontal="left" vertical="top" wrapText="1"/>
    </xf>
    <xf numFmtId="0" fontId="54" fillId="10" borderId="0" xfId="0" applyFont="1" applyFill="1" applyAlignment="1">
      <alignment horizontal="left" vertical="top"/>
    </xf>
    <xf numFmtId="0" fontId="0" fillId="10" borderId="0" xfId="0" applyFont="1" applyFill="1" applyAlignment="1">
      <alignment vertical="top" wrapText="1"/>
    </xf>
    <xf numFmtId="0" fontId="0" fillId="10" borderId="0" xfId="0" applyFont="1" applyFill="1" applyAlignment="1">
      <alignment vertical="top"/>
    </xf>
    <xf numFmtId="0" fontId="0" fillId="10" borderId="0" xfId="0" applyFont="1" applyFill="1" applyAlignment="1">
      <alignment horizontal="center" vertical="center" wrapText="1"/>
    </xf>
    <xf numFmtId="0" fontId="56" fillId="10" borderId="0" xfId="0" applyFont="1" applyFill="1" applyAlignment="1">
      <alignment vertical="top" wrapText="1"/>
    </xf>
    <xf numFmtId="0" fontId="56" fillId="10" borderId="0" xfId="0" applyFont="1" applyFill="1" applyAlignment="1">
      <alignment vertical="top" textRotation="90" wrapText="1"/>
    </xf>
    <xf numFmtId="0" fontId="56" fillId="10" borderId="0" xfId="0" applyFont="1" applyFill="1" applyAlignment="1">
      <alignment horizontal="left" vertical="top" textRotation="90" wrapText="1"/>
    </xf>
    <xf numFmtId="0" fontId="6" fillId="10" borderId="0" xfId="0" applyFont="1" applyFill="1" applyAlignment="1">
      <alignment wrapText="1"/>
    </xf>
    <xf numFmtId="0" fontId="7" fillId="34" borderId="20" xfId="0" applyFont="1" applyFill="1" applyBorder="1" applyAlignment="1">
      <alignment vertical="center" wrapText="1"/>
    </xf>
    <xf numFmtId="0" fontId="62" fillId="0" borderId="0" xfId="49" applyFont="1" applyBorder="1" applyAlignment="1">
      <alignment horizontal="left" vertical="center"/>
    </xf>
    <xf numFmtId="0" fontId="45" fillId="0" borderId="0" xfId="49" applyBorder="1" applyAlignment="1">
      <alignment horizontal="left" vertical="center"/>
    </xf>
    <xf numFmtId="0" fontId="0" fillId="6" borderId="0" xfId="0" applyFont="1" applyFill="1" applyAlignment="1">
      <alignment horizontal="left" vertical="center"/>
    </xf>
    <xf numFmtId="0" fontId="0" fillId="0" borderId="0" xfId="0" applyFont="1" applyAlignment="1">
      <alignment horizontal="left" vertical="center"/>
    </xf>
    <xf numFmtId="0" fontId="0" fillId="10" borderId="0" xfId="0" applyFont="1" applyFill="1" applyAlignment="1">
      <alignment horizontal="left" vertical="center" wrapText="1"/>
    </xf>
    <xf numFmtId="0" fontId="0" fillId="6" borderId="0" xfId="0" applyFill="1" applyAlignment="1">
      <alignment horizontal="left" vertical="center"/>
    </xf>
    <xf numFmtId="0" fontId="0" fillId="0" borderId="0" xfId="0" applyAlignment="1">
      <alignment horizontal="left" vertical="center"/>
    </xf>
    <xf numFmtId="0" fontId="7" fillId="34" borderId="20" xfId="0" applyFont="1" applyFill="1" applyBorder="1" applyAlignment="1">
      <alignment vertical="center"/>
    </xf>
    <xf numFmtId="0" fontId="64" fillId="0" borderId="0" xfId="0" applyFont="1" applyFill="1" applyAlignment="1">
      <alignment/>
    </xf>
    <xf numFmtId="0" fontId="65" fillId="0" borderId="10" xfId="0" applyFont="1" applyFill="1" applyBorder="1" applyAlignment="1">
      <alignment vertical="center"/>
    </xf>
    <xf numFmtId="0" fontId="65" fillId="0" borderId="10" xfId="0" applyFont="1" applyFill="1" applyBorder="1" applyAlignment="1">
      <alignment horizontal="left" vertical="center" wrapText="1"/>
    </xf>
    <xf numFmtId="0" fontId="65" fillId="0" borderId="10" xfId="0" applyFont="1" applyFill="1" applyBorder="1" applyAlignment="1">
      <alignment vertical="center" wrapText="1"/>
    </xf>
    <xf numFmtId="0" fontId="65" fillId="0" borderId="10" xfId="0" applyFont="1" applyFill="1" applyBorder="1" applyAlignment="1">
      <alignment vertical="center" textRotation="90"/>
    </xf>
    <xf numFmtId="0" fontId="64" fillId="10" borderId="10" xfId="0" applyFont="1" applyFill="1" applyBorder="1" applyAlignment="1">
      <alignment/>
    </xf>
    <xf numFmtId="0" fontId="64" fillId="10" borderId="10" xfId="0" applyFont="1" applyFill="1" applyBorder="1" applyAlignment="1">
      <alignment wrapText="1"/>
    </xf>
    <xf numFmtId="0" fontId="64" fillId="10" borderId="10" xfId="0" applyFont="1" applyFill="1" applyBorder="1" applyAlignment="1">
      <alignment/>
    </xf>
    <xf numFmtId="0" fontId="64" fillId="10" borderId="10" xfId="0" applyFont="1" applyFill="1" applyBorder="1" applyAlignment="1">
      <alignment horizontal="left"/>
    </xf>
    <xf numFmtId="0" fontId="64" fillId="0" borderId="10" xfId="0" applyFont="1" applyBorder="1" applyAlignment="1">
      <alignment/>
    </xf>
    <xf numFmtId="0" fontId="64" fillId="0" borderId="10" xfId="0" applyFont="1" applyBorder="1" applyAlignment="1">
      <alignment wrapText="1"/>
    </xf>
    <xf numFmtId="0" fontId="64" fillId="0" borderId="10" xfId="0" applyFont="1" applyBorder="1" applyAlignment="1">
      <alignment horizontal="left"/>
    </xf>
    <xf numFmtId="0" fontId="64" fillId="0" borderId="10" xfId="0" applyFont="1" applyBorder="1" applyAlignment="1">
      <alignment/>
    </xf>
    <xf numFmtId="0" fontId="64" fillId="0" borderId="10" xfId="0" applyFont="1" applyBorder="1" applyAlignment="1">
      <alignment wrapText="1"/>
    </xf>
    <xf numFmtId="0" fontId="64" fillId="0" borderId="10" xfId="0" applyFont="1" applyBorder="1" applyAlignment="1">
      <alignment horizontal="left"/>
    </xf>
    <xf numFmtId="0" fontId="64" fillId="10" borderId="10" xfId="0" applyFont="1" applyFill="1" applyBorder="1" applyAlignment="1">
      <alignment/>
    </xf>
    <xf numFmtId="0" fontId="64" fillId="10" borderId="10" xfId="0" applyFont="1" applyFill="1" applyBorder="1" applyAlignment="1">
      <alignment wrapText="1"/>
    </xf>
    <xf numFmtId="0" fontId="64" fillId="10" borderId="10" xfId="0" applyFont="1" applyFill="1" applyBorder="1" applyAlignment="1">
      <alignment/>
    </xf>
    <xf numFmtId="0" fontId="64" fillId="10" borderId="10" xfId="0" applyFont="1" applyFill="1" applyBorder="1" applyAlignment="1">
      <alignment horizontal="left"/>
    </xf>
    <xf numFmtId="0" fontId="64" fillId="0" borderId="10" xfId="0" applyFont="1" applyFill="1" applyBorder="1" applyAlignment="1">
      <alignment wrapText="1"/>
    </xf>
    <xf numFmtId="0" fontId="64" fillId="10" borderId="10" xfId="0" applyFont="1" applyFill="1" applyBorder="1" applyAlignment="1">
      <alignment horizontal="left" wrapText="1"/>
    </xf>
    <xf numFmtId="0" fontId="64" fillId="0" borderId="10" xfId="0" applyFont="1" applyBorder="1" applyAlignment="1">
      <alignment horizontal="left" wrapText="1"/>
    </xf>
    <xf numFmtId="0" fontId="65" fillId="0" borderId="10" xfId="0" applyFont="1" applyFill="1" applyBorder="1" applyAlignment="1">
      <alignment/>
    </xf>
    <xf numFmtId="0" fontId="65" fillId="0" borderId="10" xfId="0" applyFont="1" applyFill="1" applyBorder="1" applyAlignment="1">
      <alignment horizontal="center" vertical="center" textRotation="90" wrapText="1"/>
    </xf>
    <xf numFmtId="0" fontId="65" fillId="0" borderId="10" xfId="0" applyFont="1" applyFill="1" applyBorder="1" applyAlignment="1">
      <alignment vertical="center" wrapText="1"/>
    </xf>
    <xf numFmtId="0" fontId="65" fillId="0" borderId="10" xfId="0" applyFont="1" applyFill="1" applyBorder="1" applyAlignment="1">
      <alignment horizontal="left" vertical="center" wrapText="1"/>
    </xf>
    <xf numFmtId="0" fontId="62" fillId="0" borderId="0" xfId="49" applyFont="1" applyFill="1" applyBorder="1" applyAlignment="1">
      <alignment horizontal="left" vertical="center"/>
    </xf>
    <xf numFmtId="0" fontId="0" fillId="0" borderId="0" xfId="0" applyFill="1" applyAlignment="1">
      <alignment horizontal="left" vertical="center"/>
    </xf>
    <xf numFmtId="0" fontId="0" fillId="10" borderId="0" xfId="0" applyFill="1" applyAlignment="1">
      <alignment horizontal="left" vertical="center"/>
    </xf>
    <xf numFmtId="0" fontId="0" fillId="0" borderId="0" xfId="0" applyFont="1" applyFill="1" applyAlignment="1">
      <alignment horizontal="left" vertical="center"/>
    </xf>
    <xf numFmtId="0" fontId="65" fillId="0" borderId="21" xfId="0" applyFont="1" applyFill="1" applyBorder="1" applyAlignment="1">
      <alignment horizontal="center" vertical="center" textRotation="90" wrapText="1"/>
    </xf>
    <xf numFmtId="0" fontId="64" fillId="0" borderId="21" xfId="0" applyFont="1" applyFill="1" applyBorder="1" applyAlignment="1">
      <alignment horizontal="center" vertical="center" textRotation="90" wrapText="1"/>
    </xf>
    <xf numFmtId="0" fontId="54" fillId="0" borderId="0" xfId="0" applyFont="1" applyFill="1" applyBorder="1" applyAlignment="1">
      <alignment horizontal="center"/>
    </xf>
    <xf numFmtId="0" fontId="0" fillId="0" borderId="0" xfId="0" applyFont="1" applyFill="1" applyBorder="1" applyAlignment="1">
      <alignment horizontal="center"/>
    </xf>
    <xf numFmtId="0" fontId="65" fillId="0" borderId="21" xfId="0" applyFont="1" applyFill="1" applyBorder="1" applyAlignment="1">
      <alignment horizontal="center"/>
    </xf>
    <xf numFmtId="0" fontId="64" fillId="0" borderId="21" xfId="0" applyFont="1" applyFill="1" applyBorder="1" applyAlignment="1">
      <alignment horizontal="center"/>
    </xf>
    <xf numFmtId="0" fontId="65" fillId="0" borderId="22" xfId="0" applyFont="1" applyFill="1" applyBorder="1" applyAlignment="1">
      <alignment horizontal="center" vertical="center" textRotation="90" wrapText="1"/>
    </xf>
    <xf numFmtId="0" fontId="65" fillId="0" borderId="22" xfId="0" applyFont="1" applyFill="1" applyBorder="1" applyAlignment="1">
      <alignment horizontal="center"/>
    </xf>
    <xf numFmtId="0" fontId="64" fillId="0" borderId="21" xfId="0" applyFont="1" applyFill="1" applyBorder="1" applyAlignment="1">
      <alignment horizontal="center" vertical="center" textRotation="90" wrapText="1"/>
    </xf>
    <xf numFmtId="0" fontId="64" fillId="0" borderId="21" xfId="0" applyFont="1" applyFill="1" applyBorder="1" applyAlignment="1">
      <alignment horizontal="center"/>
    </xf>
    <xf numFmtId="0" fontId="65" fillId="35" borderId="0" xfId="0" applyFont="1" applyFill="1" applyBorder="1" applyAlignment="1">
      <alignment horizontal="center"/>
    </xf>
    <xf numFmtId="0" fontId="65" fillId="36" borderId="0" xfId="0" applyFont="1" applyFill="1" applyBorder="1" applyAlignment="1">
      <alignment horizontal="right"/>
    </xf>
    <xf numFmtId="0" fontId="65" fillId="0" borderId="22" xfId="0" applyFont="1" applyFill="1" applyBorder="1" applyAlignment="1">
      <alignment horizontal="center" vertical="center" textRotation="90" wrapText="1"/>
    </xf>
    <xf numFmtId="0" fontId="64" fillId="0" borderId="22" xfId="0" applyFont="1" applyFill="1" applyBorder="1" applyAlignment="1">
      <alignment horizontal="center"/>
    </xf>
    <xf numFmtId="0" fontId="65" fillId="0" borderId="22" xfId="0" applyFont="1" applyFill="1" applyBorder="1" applyAlignment="1">
      <alignment horizontal="center"/>
    </xf>
    <xf numFmtId="0" fontId="65" fillId="36" borderId="0" xfId="0" applyFont="1" applyFill="1" applyBorder="1" applyAlignment="1">
      <alignment/>
    </xf>
    <xf numFmtId="0" fontId="65" fillId="36" borderId="23" xfId="0" applyFont="1" applyFill="1" applyBorder="1" applyAlignment="1">
      <alignment/>
    </xf>
    <xf numFmtId="0" fontId="0" fillId="0" borderId="0" xfId="0" applyFont="1" applyFill="1" applyBorder="1" applyAlignment="1">
      <alignment horizontal="center"/>
    </xf>
    <xf numFmtId="0" fontId="62" fillId="0" borderId="0" xfId="49" applyFont="1" applyBorder="1" applyAlignment="1">
      <alignment horizontal="left" vertical="top"/>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66" fillId="0" borderId="0" xfId="0" applyFont="1" applyAlignment="1">
      <alignment horizontal="left" vertical="top" wrapText="1"/>
    </xf>
    <xf numFmtId="0" fontId="54" fillId="37" borderId="10" xfId="0" applyFont="1" applyFill="1" applyBorder="1" applyAlignment="1">
      <alignment horizontal="center" vertical="top" wrapText="1"/>
    </xf>
    <xf numFmtId="0" fontId="54" fillId="35" borderId="10" xfId="0" applyFont="1" applyFill="1" applyBorder="1" applyAlignment="1">
      <alignment horizontal="center" vertical="top" wrapText="1"/>
    </xf>
    <xf numFmtId="0" fontId="56" fillId="0" borderId="0" xfId="0" applyFont="1" applyAlignment="1">
      <alignment horizontal="center" vertical="top" textRotation="90" wrapText="1"/>
    </xf>
    <xf numFmtId="0" fontId="54" fillId="0" borderId="24" xfId="0" applyFont="1" applyBorder="1" applyAlignment="1">
      <alignment horizontal="left" vertical="center"/>
    </xf>
    <xf numFmtId="0" fontId="56" fillId="0" borderId="0" xfId="0" applyFont="1" applyAlignment="1">
      <alignment horizontal="center" vertical="center" textRotation="90" wrapText="1"/>
    </xf>
    <xf numFmtId="0" fontId="54" fillId="37" borderId="11" xfId="0" applyFont="1" applyFill="1" applyBorder="1" applyAlignment="1">
      <alignment horizontal="center" vertical="top" wrapText="1"/>
    </xf>
    <xf numFmtId="0" fontId="54" fillId="37" borderId="25" xfId="0" applyFont="1" applyFill="1" applyBorder="1" applyAlignment="1">
      <alignment horizontal="center" vertical="top" wrapText="1"/>
    </xf>
    <xf numFmtId="0" fontId="54" fillId="37" borderId="12" xfId="0" applyFont="1" applyFill="1" applyBorder="1" applyAlignment="1">
      <alignment horizontal="center" vertical="top" wrapText="1"/>
    </xf>
    <xf numFmtId="0" fontId="54" fillId="34" borderId="26" xfId="0" applyFont="1" applyFill="1" applyBorder="1" applyAlignment="1">
      <alignment horizontal="left" vertical="center" wrapText="1"/>
    </xf>
    <xf numFmtId="0" fontId="54" fillId="34" borderId="27" xfId="0" applyFont="1" applyFill="1" applyBorder="1" applyAlignment="1">
      <alignment horizontal="left" vertical="center" wrapText="1"/>
    </xf>
    <xf numFmtId="0" fontId="54" fillId="34" borderId="28" xfId="0" applyFont="1" applyFill="1" applyBorder="1" applyAlignment="1">
      <alignment horizontal="left" vertical="center" wrapText="1"/>
    </xf>
    <xf numFmtId="0" fontId="54" fillId="34" borderId="29" xfId="0" applyFont="1" applyFill="1" applyBorder="1" applyAlignment="1">
      <alignment horizontal="left" vertical="center" wrapText="1"/>
    </xf>
    <xf numFmtId="0" fontId="54" fillId="34" borderId="24" xfId="0" applyFont="1" applyFill="1" applyBorder="1" applyAlignment="1">
      <alignment horizontal="left" vertical="center" wrapText="1"/>
    </xf>
    <xf numFmtId="0" fontId="54" fillId="34" borderId="19" xfId="0" applyFont="1" applyFill="1" applyBorder="1" applyAlignment="1">
      <alignment horizontal="left" vertical="center" wrapText="1"/>
    </xf>
    <xf numFmtId="0" fontId="54" fillId="34" borderId="10" xfId="0" applyFont="1" applyFill="1" applyBorder="1" applyAlignment="1">
      <alignment horizontal="center" vertical="center" textRotation="90" wrapText="1"/>
    </xf>
    <xf numFmtId="0" fontId="54" fillId="34" borderId="20" xfId="0" applyFont="1" applyFill="1" applyBorder="1" applyAlignment="1">
      <alignment horizontal="left" vertical="center" wrapText="1"/>
    </xf>
    <xf numFmtId="0" fontId="54" fillId="34" borderId="13" xfId="0" applyFont="1" applyFill="1" applyBorder="1" applyAlignment="1">
      <alignment horizontal="left" vertical="center" wrapText="1"/>
    </xf>
    <xf numFmtId="0" fontId="54" fillId="34" borderId="10" xfId="0" applyFont="1" applyFill="1" applyBorder="1" applyAlignment="1">
      <alignment horizontal="center" vertical="center"/>
    </xf>
    <xf numFmtId="0" fontId="54" fillId="34" borderId="30" xfId="0" applyFont="1" applyFill="1" applyBorder="1" applyAlignment="1">
      <alignment horizontal="center" vertical="center" textRotation="90" wrapText="1"/>
    </xf>
    <xf numFmtId="0" fontId="54" fillId="34" borderId="18" xfId="0" applyFont="1" applyFill="1" applyBorder="1" applyAlignment="1">
      <alignment horizontal="center" vertical="center" textRotation="90" wrapText="1"/>
    </xf>
    <xf numFmtId="0" fontId="54" fillId="0" borderId="0" xfId="0" applyFont="1" applyBorder="1" applyAlignment="1">
      <alignment horizontal="left"/>
    </xf>
    <xf numFmtId="178" fontId="54" fillId="34" borderId="10" xfId="0" applyNumberFormat="1" applyFont="1" applyFill="1" applyBorder="1" applyAlignment="1">
      <alignment horizontal="left" vertical="center" wrapText="1"/>
    </xf>
    <xf numFmtId="0" fontId="59" fillId="0" borderId="10" xfId="0" applyFont="1" applyBorder="1" applyAlignment="1">
      <alignment horizontal="left"/>
    </xf>
    <xf numFmtId="0" fontId="54" fillId="34" borderId="20" xfId="0" applyFont="1" applyFill="1" applyBorder="1" applyAlignment="1">
      <alignment horizontal="center" vertical="center"/>
    </xf>
    <xf numFmtId="0" fontId="54" fillId="34" borderId="13" xfId="0" applyFont="1" applyFill="1" applyBorder="1" applyAlignment="1">
      <alignment horizontal="center" vertical="center"/>
    </xf>
    <xf numFmtId="0" fontId="59" fillId="0" borderId="13" xfId="0" applyFont="1" applyBorder="1" applyAlignment="1">
      <alignment horizontal="left"/>
    </xf>
    <xf numFmtId="0" fontId="59" fillId="0" borderId="14" xfId="0" applyFont="1" applyBorder="1" applyAlignment="1">
      <alignment horizontal="left"/>
    </xf>
    <xf numFmtId="0" fontId="54" fillId="0" borderId="0" xfId="0" applyFont="1" applyBorder="1" applyAlignment="1">
      <alignment horizontal="left" vertical="center"/>
    </xf>
    <xf numFmtId="0" fontId="54" fillId="36" borderId="0" xfId="0" applyFont="1" applyFill="1" applyBorder="1" applyAlignment="1">
      <alignment horizontal="center"/>
    </xf>
    <xf numFmtId="0" fontId="54" fillId="35" borderId="0" xfId="0" applyFont="1" applyFill="1" applyBorder="1" applyAlignment="1">
      <alignment horizontal="center"/>
    </xf>
    <xf numFmtId="0" fontId="54"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theme="0"/>
      </font>
    </dxf>
    <dxf>
      <font>
        <color theme="0"/>
      </font>
    </dxf>
    <dxf>
      <font>
        <b/>
        <i val="0"/>
        <color rgb="FFFF000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border/>
    </dxf>
    <dxf>
      <font>
        <color rgb="FF9C0006"/>
      </font>
      <fill>
        <patternFill>
          <bgColor rgb="FFFFC7CE"/>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D19"/>
  <sheetViews>
    <sheetView zoomScale="90" zoomScaleNormal="90" zoomScalePageLayoutView="0" workbookViewId="0" topLeftCell="C1">
      <selection activeCell="C11" sqref="C11"/>
    </sheetView>
  </sheetViews>
  <sheetFormatPr defaultColWidth="8.8515625" defaultRowHeight="15"/>
  <cols>
    <col min="1" max="1" width="4.140625" style="0" customWidth="1"/>
    <col min="2" max="2" width="31.421875" style="0" customWidth="1"/>
    <col min="3" max="3" width="116.421875" style="0" customWidth="1"/>
    <col min="4" max="7" width="8.8515625" style="0" customWidth="1"/>
    <col min="8" max="8" width="19.421875" style="0" customWidth="1"/>
  </cols>
  <sheetData>
    <row r="2" spans="2:3" ht="19.5">
      <c r="B2" s="229" t="s">
        <v>569</v>
      </c>
      <c r="C2" s="229"/>
    </row>
    <row r="5" ht="15">
      <c r="B5" s="145" t="s">
        <v>570</v>
      </c>
    </row>
    <row r="6" spans="2:3" ht="15">
      <c r="B6" t="s">
        <v>593</v>
      </c>
      <c r="C6" t="s">
        <v>571</v>
      </c>
    </row>
    <row r="7" spans="2:3" ht="15">
      <c r="B7" s="59" t="s">
        <v>594</v>
      </c>
      <c r="C7" t="s">
        <v>575</v>
      </c>
    </row>
    <row r="8" spans="2:3" ht="15">
      <c r="B8" s="59" t="s">
        <v>595</v>
      </c>
      <c r="C8" t="s">
        <v>602</v>
      </c>
    </row>
    <row r="9" spans="2:3" ht="15">
      <c r="B9" s="77" t="s">
        <v>596</v>
      </c>
      <c r="C9" t="s">
        <v>600</v>
      </c>
    </row>
    <row r="10" spans="2:3" ht="15">
      <c r="B10" t="s">
        <v>597</v>
      </c>
      <c r="C10" t="s">
        <v>587</v>
      </c>
    </row>
    <row r="11" spans="2:3" ht="15">
      <c r="B11" t="s">
        <v>598</v>
      </c>
      <c r="C11" t="s">
        <v>588</v>
      </c>
    </row>
    <row r="13" ht="15">
      <c r="B13" t="s">
        <v>572</v>
      </c>
    </row>
    <row r="14" spans="2:4" ht="15">
      <c r="B14" t="s">
        <v>573</v>
      </c>
      <c r="D14" s="60"/>
    </row>
    <row r="15" ht="15">
      <c r="B15" t="s">
        <v>574</v>
      </c>
    </row>
    <row r="17" spans="2:3" ht="15">
      <c r="B17" s="230" t="s">
        <v>599</v>
      </c>
      <c r="C17" s="231"/>
    </row>
    <row r="19" spans="2:3" ht="48.75" customHeight="1">
      <c r="B19" s="232" t="s">
        <v>601</v>
      </c>
      <c r="C19" s="233"/>
    </row>
  </sheetData>
  <sheetProtection/>
  <mergeCells count="3">
    <mergeCell ref="B2:C2"/>
    <mergeCell ref="B17:C17"/>
    <mergeCell ref="B19:C19"/>
  </mergeCells>
  <conditionalFormatting sqref="B2">
    <cfRule type="expression" priority="1" dxfId="49">
      <formula>#REF!=B2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43"/>
  <sheetViews>
    <sheetView tabSelected="1" zoomScale="90" zoomScaleNormal="90" zoomScalePageLayoutView="0" workbookViewId="0" topLeftCell="A1">
      <selection activeCell="A26" sqref="A26"/>
    </sheetView>
  </sheetViews>
  <sheetFormatPr defaultColWidth="9.140625" defaultRowHeight="15"/>
  <cols>
    <col min="1" max="1" width="34.7109375" style="24" customWidth="1"/>
    <col min="2" max="2" width="71.8515625" style="24" customWidth="1"/>
    <col min="3" max="16384" width="11.421875" style="24" customWidth="1"/>
  </cols>
  <sheetData>
    <row r="1" spans="1:2" ht="19.5">
      <c r="A1" s="229" t="s">
        <v>578</v>
      </c>
      <c r="B1" s="229"/>
    </row>
    <row r="2" ht="15"/>
    <row r="3" ht="15">
      <c r="A3" s="78" t="s">
        <v>163</v>
      </c>
    </row>
    <row r="4" spans="1:2" ht="15">
      <c r="A4" s="79" t="s">
        <v>164</v>
      </c>
      <c r="B4" s="80"/>
    </row>
    <row r="5" spans="1:2" ht="15">
      <c r="A5" s="79" t="s">
        <v>165</v>
      </c>
      <c r="B5" s="80"/>
    </row>
    <row r="6" spans="1:2" ht="15">
      <c r="A6" s="79" t="s">
        <v>175</v>
      </c>
      <c r="B6" s="80"/>
    </row>
    <row r="7" ht="15"/>
    <row r="8" ht="15">
      <c r="A8" s="78" t="s">
        <v>579</v>
      </c>
    </row>
    <row r="9" spans="1:2" ht="15">
      <c r="A9" s="79" t="s">
        <v>166</v>
      </c>
      <c r="B9" s="80"/>
    </row>
    <row r="10" spans="1:2" ht="15">
      <c r="A10" s="79" t="s">
        <v>167</v>
      </c>
      <c r="B10" s="80"/>
    </row>
    <row r="11" spans="1:2" ht="15.75" customHeight="1">
      <c r="A11" s="79" t="s">
        <v>168</v>
      </c>
      <c r="B11" s="80"/>
    </row>
    <row r="12" spans="1:2" ht="15">
      <c r="A12" s="79" t="s">
        <v>169</v>
      </c>
      <c r="B12" s="80"/>
    </row>
    <row r="13" spans="1:2" ht="15">
      <c r="A13" s="79" t="s">
        <v>170</v>
      </c>
      <c r="B13" s="80"/>
    </row>
    <row r="14" spans="1:2" ht="15">
      <c r="A14" s="79" t="s">
        <v>257</v>
      </c>
      <c r="B14" s="80"/>
    </row>
    <row r="15" spans="1:2" ht="15">
      <c r="A15" s="79" t="s">
        <v>258</v>
      </c>
      <c r="B15" s="80"/>
    </row>
    <row r="16" spans="1:2" ht="15">
      <c r="A16" s="79" t="s">
        <v>178</v>
      </c>
      <c r="B16" s="80"/>
    </row>
    <row r="17" spans="1:2" ht="15">
      <c r="A17" s="79" t="s">
        <v>179</v>
      </c>
      <c r="B17" s="80"/>
    </row>
    <row r="18" spans="1:2" ht="15.75" customHeight="1">
      <c r="A18" s="79" t="s">
        <v>180</v>
      </c>
      <c r="B18" s="80"/>
    </row>
    <row r="19" spans="1:2" ht="30">
      <c r="A19" s="81" t="s">
        <v>183</v>
      </c>
      <c r="B19" s="80"/>
    </row>
    <row r="20" spans="1:2" ht="30">
      <c r="A20" s="81" t="s">
        <v>181</v>
      </c>
      <c r="B20" s="80"/>
    </row>
    <row r="21" spans="1:2" ht="15">
      <c r="A21" s="79" t="s">
        <v>182</v>
      </c>
      <c r="B21" s="80"/>
    </row>
    <row r="22" ht="15"/>
    <row r="23" ht="15">
      <c r="A23" s="82" t="s">
        <v>177</v>
      </c>
    </row>
    <row r="24" spans="1:2" ht="85.5" customHeight="1">
      <c r="A24" s="234" t="s">
        <v>176</v>
      </c>
      <c r="B24" s="234"/>
    </row>
    <row r="29" ht="15">
      <c r="A29" s="24" t="s">
        <v>171</v>
      </c>
    </row>
    <row r="30" ht="23.25" customHeight="1">
      <c r="A30" s="24" t="s">
        <v>172</v>
      </c>
    </row>
    <row r="31" spans="1:2" ht="15.75">
      <c r="A31" s="25"/>
      <c r="B31" s="25"/>
    </row>
    <row r="32" spans="1:2" ht="15.75">
      <c r="A32" s="26" t="s">
        <v>155</v>
      </c>
      <c r="B32" s="25"/>
    </row>
    <row r="33" spans="1:2" ht="15.75">
      <c r="A33" s="25" t="s">
        <v>173</v>
      </c>
      <c r="B33" s="25"/>
    </row>
    <row r="34" ht="15.75">
      <c r="B34" s="25"/>
    </row>
    <row r="35" ht="15.75" customHeight="1"/>
    <row r="36" spans="1:2" ht="36" customHeight="1">
      <c r="A36" s="25"/>
      <c r="B36" s="25"/>
    </row>
    <row r="37" ht="15.75">
      <c r="B37" s="25"/>
    </row>
    <row r="38" ht="19.5" customHeight="1"/>
    <row r="41" ht="24" customHeight="1"/>
    <row r="42" ht="15.75">
      <c r="A42" s="25" t="s">
        <v>174</v>
      </c>
    </row>
    <row r="43" ht="15.75">
      <c r="A43" s="25" t="s">
        <v>172</v>
      </c>
    </row>
  </sheetData>
  <sheetProtection/>
  <mergeCells count="2">
    <mergeCell ref="A1:B1"/>
    <mergeCell ref="A24:B24"/>
  </mergeCells>
  <conditionalFormatting sqref="A1">
    <cfRule type="expression" priority="2" dxfId="49">
      <formula>#REF!=A1</formula>
    </cfRule>
  </conditionalFormatting>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87"/>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69"/>
  <sheetViews>
    <sheetView zoomScale="125" zoomScaleNormal="125" zoomScalePageLayoutView="0" workbookViewId="0" topLeftCell="A1">
      <pane xSplit="5" ySplit="5" topLeftCell="F37" activePane="bottomRight" state="frozen"/>
      <selection pane="topLeft" activeCell="B1" sqref="B1"/>
      <selection pane="topRight" activeCell="L1" sqref="L1"/>
      <selection pane="bottomLeft" activeCell="B8" sqref="B8"/>
      <selection pane="bottomRight" activeCell="E38" sqref="E38"/>
    </sheetView>
  </sheetViews>
  <sheetFormatPr defaultColWidth="8.8515625" defaultRowHeight="15"/>
  <cols>
    <col min="1" max="1" width="5.7109375" style="89" customWidth="1"/>
    <col min="2" max="2" width="5.7109375" style="11" customWidth="1"/>
    <col min="3" max="3" width="12.28125" style="2" customWidth="1"/>
    <col min="4" max="4" width="3.7109375" style="6" customWidth="1"/>
    <col min="5" max="5" width="40.7109375" style="4" customWidth="1"/>
    <col min="6" max="6" width="7.7109375" style="31" customWidth="1"/>
    <col min="7" max="9" width="7.7109375" style="32" customWidth="1"/>
    <col min="10" max="10" width="1.7109375" style="32" customWidth="1"/>
    <col min="11" max="11" width="7.7109375" style="31" customWidth="1"/>
    <col min="12" max="14" width="7.7109375" style="33" customWidth="1"/>
    <col min="15" max="15" width="25.7109375" style="176" customWidth="1"/>
    <col min="16" max="16" width="25.7109375" style="179" customWidth="1"/>
    <col min="17" max="17" width="31.7109375" style="125" customWidth="1"/>
  </cols>
  <sheetData>
    <row r="1" spans="1:16" ht="19.5">
      <c r="A1" s="90" t="s">
        <v>580</v>
      </c>
      <c r="B1" s="86"/>
      <c r="C1" s="86"/>
      <c r="D1" s="86"/>
      <c r="E1" s="86"/>
      <c r="F1" s="86"/>
      <c r="G1" s="86"/>
      <c r="H1" s="86"/>
      <c r="I1" s="86"/>
      <c r="J1" s="86"/>
      <c r="K1" s="86"/>
      <c r="L1" s="86"/>
      <c r="M1" s="86"/>
      <c r="N1" s="86"/>
      <c r="O1" s="173"/>
      <c r="P1" s="173"/>
    </row>
    <row r="2" spans="1:16" ht="19.5">
      <c r="A2" s="75" t="str">
        <f>"Kvaliteedikontrolli number: "&amp;Üldinfo!B4</f>
        <v>Kvaliteedikontrolli number: </v>
      </c>
      <c r="B2" s="83"/>
      <c r="C2" s="76"/>
      <c r="D2" s="76"/>
      <c r="E2" s="76"/>
      <c r="F2" s="76"/>
      <c r="G2" s="76"/>
      <c r="H2" s="76"/>
      <c r="I2" s="76"/>
      <c r="J2" s="76"/>
      <c r="K2" s="76"/>
      <c r="L2" s="76"/>
      <c r="M2" s="76"/>
      <c r="N2" s="76"/>
      <c r="O2" s="174"/>
      <c r="P2" s="174"/>
    </row>
    <row r="3" spans="1:17" s="1" customFormat="1" ht="15">
      <c r="A3" s="89"/>
      <c r="B3" s="11"/>
      <c r="D3" s="17"/>
      <c r="E3" s="4"/>
      <c r="F3" s="31"/>
      <c r="G3" s="32"/>
      <c r="H3" s="32"/>
      <c r="I3" s="32"/>
      <c r="J3" s="32"/>
      <c r="K3" s="31"/>
      <c r="L3" s="33"/>
      <c r="M3" s="33"/>
      <c r="N3" s="33"/>
      <c r="O3" s="238"/>
      <c r="P3" s="238"/>
      <c r="Q3" s="125"/>
    </row>
    <row r="4" spans="6:16" s="1" customFormat="1" ht="15" customHeight="1">
      <c r="F4" s="235" t="s">
        <v>150</v>
      </c>
      <c r="G4" s="235"/>
      <c r="H4" s="235"/>
      <c r="I4" s="235"/>
      <c r="J4" s="61"/>
      <c r="K4" s="236" t="s">
        <v>156</v>
      </c>
      <c r="L4" s="236"/>
      <c r="M4" s="236"/>
      <c r="N4" s="236"/>
      <c r="O4" s="236"/>
      <c r="P4" s="236"/>
    </row>
    <row r="5" spans="1:17" s="1" customFormat="1" ht="68.25" customHeight="1">
      <c r="A5" s="121" t="s">
        <v>586</v>
      </c>
      <c r="B5" s="130" t="s">
        <v>1</v>
      </c>
      <c r="C5" s="121" t="s">
        <v>0</v>
      </c>
      <c r="D5" s="114" t="s">
        <v>143</v>
      </c>
      <c r="E5" s="118" t="s">
        <v>2</v>
      </c>
      <c r="F5" s="62" t="s">
        <v>157</v>
      </c>
      <c r="G5" s="62" t="s">
        <v>158</v>
      </c>
      <c r="H5" s="62" t="s">
        <v>159</v>
      </c>
      <c r="I5" s="62" t="s">
        <v>160</v>
      </c>
      <c r="J5" s="63"/>
      <c r="K5" s="62" t="s">
        <v>157</v>
      </c>
      <c r="L5" s="62" t="s">
        <v>158</v>
      </c>
      <c r="M5" s="62" t="s">
        <v>159</v>
      </c>
      <c r="N5" s="62" t="s">
        <v>160</v>
      </c>
      <c r="O5" s="134" t="s">
        <v>161</v>
      </c>
      <c r="P5" s="134" t="s">
        <v>162</v>
      </c>
      <c r="Q5" s="172" t="s">
        <v>192</v>
      </c>
    </row>
    <row r="6" spans="1:17" s="3" customFormat="1" ht="15">
      <c r="A6" s="162"/>
      <c r="B6" s="163"/>
      <c r="C6" s="164" t="s">
        <v>140</v>
      </c>
      <c r="D6" s="162"/>
      <c r="E6" s="165"/>
      <c r="F6" s="165"/>
      <c r="G6" s="162"/>
      <c r="H6" s="162"/>
      <c r="I6" s="162"/>
      <c r="J6" s="162"/>
      <c r="K6" s="165"/>
      <c r="L6" s="166"/>
      <c r="M6" s="166"/>
      <c r="N6" s="166"/>
      <c r="O6" s="154"/>
      <c r="P6" s="154"/>
      <c r="Q6" s="161"/>
    </row>
    <row r="7" spans="1:17" s="3" customFormat="1" ht="120">
      <c r="A7" s="35">
        <v>1</v>
      </c>
      <c r="B7" s="10"/>
      <c r="C7" s="14" t="s">
        <v>247</v>
      </c>
      <c r="D7" s="17">
        <v>1</v>
      </c>
      <c r="E7" s="5" t="s">
        <v>141</v>
      </c>
      <c r="F7" s="37"/>
      <c r="G7" s="38"/>
      <c r="H7" s="40"/>
      <c r="I7" s="38"/>
      <c r="J7" s="146"/>
      <c r="K7" s="37"/>
      <c r="L7" s="38"/>
      <c r="M7" s="38"/>
      <c r="N7" s="38"/>
      <c r="O7" s="175"/>
      <c r="P7" s="176"/>
      <c r="Q7" s="74" t="str">
        <f>IF(COUNTIF(F7:I7,"X")&lt;&gt;1,"Märgi x-ga enesehinnang",IF(COUNTIF(K7:N7,"X")&lt;&gt;1,"Märgi x-ga töörühma hinnang",""))</f>
        <v>Märgi x-ga enesehinnang</v>
      </c>
    </row>
    <row r="8" spans="1:17" s="3" customFormat="1" ht="90">
      <c r="A8" s="35">
        <f>A7+1</f>
        <v>2</v>
      </c>
      <c r="B8" s="10"/>
      <c r="C8" s="14" t="s">
        <v>246</v>
      </c>
      <c r="D8" s="17">
        <v>1</v>
      </c>
      <c r="E8" s="5" t="s">
        <v>142</v>
      </c>
      <c r="F8" s="37"/>
      <c r="G8" s="38"/>
      <c r="H8" s="38"/>
      <c r="I8" s="38"/>
      <c r="J8" s="146"/>
      <c r="K8" s="37"/>
      <c r="L8" s="38"/>
      <c r="M8" s="38"/>
      <c r="N8" s="38"/>
      <c r="O8" s="175"/>
      <c r="P8" s="176"/>
      <c r="Q8" s="74" t="str">
        <f aca="true" t="shared" si="0" ref="Q8:Q70">IF(COUNTIF(F8:I8,"X")&lt;&gt;1,"Märgi x-ga enesehinnang",IF(COUNTIF(K8:N8,"X")&lt;&gt;1,"Märgi x-ga töörühma hinnang",""))</f>
        <v>Märgi x-ga enesehinnang</v>
      </c>
    </row>
    <row r="9" spans="1:17" s="3" customFormat="1" ht="45">
      <c r="A9" s="35">
        <f aca="true" t="shared" si="1" ref="A9:A86">A8+1</f>
        <v>3</v>
      </c>
      <c r="B9" s="10"/>
      <c r="C9" s="14" t="s">
        <v>245</v>
      </c>
      <c r="D9" s="17">
        <v>1</v>
      </c>
      <c r="E9" s="5" t="s">
        <v>603</v>
      </c>
      <c r="F9" s="37"/>
      <c r="G9" s="38"/>
      <c r="H9" s="38"/>
      <c r="I9" s="38"/>
      <c r="J9" s="146"/>
      <c r="K9" s="37"/>
      <c r="L9" s="38"/>
      <c r="M9" s="38"/>
      <c r="N9" s="38"/>
      <c r="O9" s="175"/>
      <c r="P9" s="176"/>
      <c r="Q9" s="74" t="str">
        <f t="shared" si="0"/>
        <v>Märgi x-ga enesehinnang</v>
      </c>
    </row>
    <row r="10" spans="1:17" s="3" customFormat="1" ht="15">
      <c r="A10" s="162"/>
      <c r="B10" s="163"/>
      <c r="C10" s="164" t="s">
        <v>147</v>
      </c>
      <c r="D10" s="162"/>
      <c r="E10" s="165"/>
      <c r="F10" s="167"/>
      <c r="G10" s="153"/>
      <c r="H10" s="153"/>
      <c r="I10" s="153"/>
      <c r="J10" s="162"/>
      <c r="K10" s="167"/>
      <c r="L10" s="153"/>
      <c r="M10" s="153"/>
      <c r="N10" s="153"/>
      <c r="O10" s="154"/>
      <c r="P10" s="154"/>
      <c r="Q10" s="161"/>
    </row>
    <row r="11" spans="1:17" s="3" customFormat="1" ht="30">
      <c r="A11" s="35">
        <f>A9+1</f>
        <v>4</v>
      </c>
      <c r="B11" s="10"/>
      <c r="C11" s="14" t="s">
        <v>260</v>
      </c>
      <c r="D11" s="19">
        <v>2</v>
      </c>
      <c r="E11" s="7" t="s">
        <v>259</v>
      </c>
      <c r="F11" s="37"/>
      <c r="G11" s="38"/>
      <c r="H11" s="38"/>
      <c r="I11" s="38"/>
      <c r="J11" s="146"/>
      <c r="K11" s="37"/>
      <c r="L11" s="38"/>
      <c r="M11" s="38"/>
      <c r="N11" s="38"/>
      <c r="O11" s="175"/>
      <c r="P11" s="176"/>
      <c r="Q11" s="74" t="str">
        <f t="shared" si="0"/>
        <v>Märgi x-ga enesehinnang</v>
      </c>
    </row>
    <row r="12" spans="1:17" s="3" customFormat="1" ht="75">
      <c r="A12" s="35">
        <f>A11+1</f>
        <v>5</v>
      </c>
      <c r="B12" s="10"/>
      <c r="C12" s="14" t="s">
        <v>244</v>
      </c>
      <c r="D12" s="17">
        <v>1</v>
      </c>
      <c r="E12" s="5" t="s">
        <v>144</v>
      </c>
      <c r="F12" s="37"/>
      <c r="G12" s="38"/>
      <c r="H12" s="38"/>
      <c r="I12" s="38"/>
      <c r="J12" s="146"/>
      <c r="K12" s="37"/>
      <c r="L12" s="38"/>
      <c r="M12" s="38"/>
      <c r="N12" s="38"/>
      <c r="O12" s="175"/>
      <c r="P12" s="176"/>
      <c r="Q12" s="74" t="str">
        <f t="shared" si="0"/>
        <v>Märgi x-ga enesehinnang</v>
      </c>
    </row>
    <row r="13" spans="1:17" s="3" customFormat="1" ht="120">
      <c r="A13" s="35">
        <f t="shared" si="1"/>
        <v>6</v>
      </c>
      <c r="B13" s="10"/>
      <c r="C13" s="14" t="s">
        <v>243</v>
      </c>
      <c r="D13" s="17">
        <v>1</v>
      </c>
      <c r="E13" s="5" t="s">
        <v>145</v>
      </c>
      <c r="F13" s="37"/>
      <c r="G13" s="38"/>
      <c r="H13" s="38"/>
      <c r="I13" s="38"/>
      <c r="J13" s="146"/>
      <c r="K13" s="37"/>
      <c r="L13" s="38"/>
      <c r="M13" s="38"/>
      <c r="N13" s="38"/>
      <c r="O13" s="175"/>
      <c r="P13" s="176"/>
      <c r="Q13" s="74" t="str">
        <f t="shared" si="0"/>
        <v>Märgi x-ga enesehinnang</v>
      </c>
    </row>
    <row r="14" spans="1:17" s="3" customFormat="1" ht="150">
      <c r="A14" s="35">
        <f t="shared" si="1"/>
        <v>7</v>
      </c>
      <c r="B14" s="10"/>
      <c r="C14" s="14" t="s">
        <v>242</v>
      </c>
      <c r="D14" s="17">
        <v>1</v>
      </c>
      <c r="E14" s="5" t="s">
        <v>146</v>
      </c>
      <c r="F14" s="37"/>
      <c r="G14" s="38"/>
      <c r="H14" s="38"/>
      <c r="I14" s="38"/>
      <c r="J14" s="146"/>
      <c r="K14" s="37"/>
      <c r="L14" s="38"/>
      <c r="M14" s="38"/>
      <c r="N14" s="38"/>
      <c r="O14" s="175"/>
      <c r="P14" s="176"/>
      <c r="Q14" s="74" t="str">
        <f t="shared" si="0"/>
        <v>Märgi x-ga enesehinnang</v>
      </c>
    </row>
    <row r="15" spans="1:17" s="3" customFormat="1" ht="60">
      <c r="A15" s="35">
        <f t="shared" si="1"/>
        <v>8</v>
      </c>
      <c r="B15" s="10"/>
      <c r="C15" s="14" t="s">
        <v>241</v>
      </c>
      <c r="D15" s="19">
        <v>2</v>
      </c>
      <c r="E15" s="5" t="s">
        <v>148</v>
      </c>
      <c r="F15" s="37"/>
      <c r="G15" s="38"/>
      <c r="H15" s="38"/>
      <c r="I15" s="38"/>
      <c r="J15" s="146"/>
      <c r="K15" s="37"/>
      <c r="L15" s="38"/>
      <c r="M15" s="38"/>
      <c r="N15" s="38"/>
      <c r="O15" s="175"/>
      <c r="P15" s="176"/>
      <c r="Q15" s="74" t="str">
        <f t="shared" si="0"/>
        <v>Märgi x-ga enesehinnang</v>
      </c>
    </row>
    <row r="16" spans="1:17" s="3" customFormat="1" ht="15">
      <c r="A16" s="162"/>
      <c r="B16" s="163"/>
      <c r="C16" s="164" t="s">
        <v>240</v>
      </c>
      <c r="D16" s="158"/>
      <c r="E16" s="165"/>
      <c r="F16" s="165"/>
      <c r="G16" s="165"/>
      <c r="H16" s="165"/>
      <c r="I16" s="165"/>
      <c r="J16" s="165"/>
      <c r="K16" s="165"/>
      <c r="L16" s="165"/>
      <c r="M16" s="165"/>
      <c r="N16" s="165"/>
      <c r="O16" s="177"/>
      <c r="P16" s="154"/>
      <c r="Q16" s="161"/>
    </row>
    <row r="17" spans="1:17" s="3" customFormat="1" ht="225">
      <c r="A17" s="35">
        <f>A15+1</f>
        <v>9</v>
      </c>
      <c r="B17" s="10"/>
      <c r="C17" s="14" t="s">
        <v>248</v>
      </c>
      <c r="D17" s="19">
        <v>1</v>
      </c>
      <c r="E17" s="7" t="s">
        <v>249</v>
      </c>
      <c r="F17" s="42"/>
      <c r="G17" s="38"/>
      <c r="H17" s="38"/>
      <c r="I17" s="38"/>
      <c r="J17" s="146"/>
      <c r="K17" s="37"/>
      <c r="L17" s="38"/>
      <c r="M17" s="40"/>
      <c r="N17" s="38"/>
      <c r="O17" s="175"/>
      <c r="P17" s="176"/>
      <c r="Q17" s="74" t="str">
        <f t="shared" si="0"/>
        <v>Märgi x-ga enesehinnang</v>
      </c>
    </row>
    <row r="18" spans="1:17" s="3" customFormat="1" ht="165">
      <c r="A18" s="35">
        <f>A17+1</f>
        <v>10</v>
      </c>
      <c r="B18" s="10"/>
      <c r="C18" s="14" t="s">
        <v>251</v>
      </c>
      <c r="D18" s="19">
        <v>1</v>
      </c>
      <c r="E18" s="7" t="s">
        <v>250</v>
      </c>
      <c r="F18" s="37"/>
      <c r="G18" s="40"/>
      <c r="H18" s="38"/>
      <c r="I18" s="38"/>
      <c r="J18" s="146"/>
      <c r="K18" s="37"/>
      <c r="L18" s="38"/>
      <c r="M18" s="38"/>
      <c r="N18" s="40"/>
      <c r="O18" s="175"/>
      <c r="P18" s="176"/>
      <c r="Q18" s="74" t="str">
        <f t="shared" si="0"/>
        <v>Märgi x-ga enesehinnang</v>
      </c>
    </row>
    <row r="19" spans="1:17" s="3" customFormat="1" ht="120">
      <c r="A19" s="35">
        <f>A18+1</f>
        <v>11</v>
      </c>
      <c r="B19" s="10"/>
      <c r="C19" s="14" t="s">
        <v>252</v>
      </c>
      <c r="D19" s="19">
        <v>2</v>
      </c>
      <c r="E19" s="7" t="s">
        <v>152</v>
      </c>
      <c r="F19" s="37"/>
      <c r="G19" s="38"/>
      <c r="H19" s="40"/>
      <c r="I19" s="38"/>
      <c r="J19" s="146"/>
      <c r="K19" s="37"/>
      <c r="L19" s="38"/>
      <c r="M19" s="40"/>
      <c r="N19" s="38"/>
      <c r="O19" s="175"/>
      <c r="P19" s="176"/>
      <c r="Q19" s="74" t="str">
        <f t="shared" si="0"/>
        <v>Märgi x-ga enesehinnang</v>
      </c>
    </row>
    <row r="20" spans="1:17" s="3" customFormat="1" ht="375">
      <c r="A20" s="35">
        <f>A19+1</f>
        <v>12</v>
      </c>
      <c r="B20" s="10"/>
      <c r="C20" s="41" t="s">
        <v>254</v>
      </c>
      <c r="D20" s="19">
        <v>1</v>
      </c>
      <c r="E20" s="7" t="s">
        <v>253</v>
      </c>
      <c r="F20" s="37"/>
      <c r="G20" s="38"/>
      <c r="H20" s="38"/>
      <c r="I20" s="40"/>
      <c r="J20" s="146"/>
      <c r="K20" s="37"/>
      <c r="L20" s="40"/>
      <c r="M20" s="38"/>
      <c r="N20" s="38"/>
      <c r="O20" s="175"/>
      <c r="P20" s="176"/>
      <c r="Q20" s="74" t="str">
        <f t="shared" si="0"/>
        <v>Märgi x-ga enesehinnang</v>
      </c>
    </row>
    <row r="21" spans="1:17" s="3" customFormat="1" ht="409.5">
      <c r="A21" s="35">
        <f>A20+1</f>
        <v>13</v>
      </c>
      <c r="B21" s="10"/>
      <c r="C21" s="41" t="s">
        <v>256</v>
      </c>
      <c r="D21" s="19">
        <v>1</v>
      </c>
      <c r="E21" s="7" t="s">
        <v>255</v>
      </c>
      <c r="F21" s="37"/>
      <c r="G21" s="40"/>
      <c r="H21" s="40"/>
      <c r="I21" s="38"/>
      <c r="J21" s="146"/>
      <c r="K21" s="42"/>
      <c r="L21" s="40"/>
      <c r="M21" s="38"/>
      <c r="N21" s="38"/>
      <c r="O21" s="175"/>
      <c r="P21" s="176"/>
      <c r="Q21" s="74" t="str">
        <f t="shared" si="0"/>
        <v>Märgi x-ga enesehinnang</v>
      </c>
    </row>
    <row r="22" spans="1:17" s="3" customFormat="1" ht="15">
      <c r="A22" s="162"/>
      <c r="B22" s="163"/>
      <c r="C22" s="164" t="s">
        <v>3</v>
      </c>
      <c r="D22" s="162"/>
      <c r="E22" s="165"/>
      <c r="F22" s="167"/>
      <c r="G22" s="153"/>
      <c r="H22" s="153"/>
      <c r="I22" s="153"/>
      <c r="J22" s="162"/>
      <c r="K22" s="167"/>
      <c r="L22" s="153"/>
      <c r="M22" s="153"/>
      <c r="N22" s="153"/>
      <c r="O22" s="154"/>
      <c r="P22" s="154"/>
      <c r="Q22" s="161"/>
    </row>
    <row r="23" spans="1:17" s="3" customFormat="1" ht="60">
      <c r="A23" s="35">
        <f>A21+1</f>
        <v>14</v>
      </c>
      <c r="B23" s="10"/>
      <c r="C23" s="15" t="s">
        <v>195</v>
      </c>
      <c r="D23" s="17">
        <v>2</v>
      </c>
      <c r="E23" s="5" t="s">
        <v>4</v>
      </c>
      <c r="F23" s="37"/>
      <c r="G23" s="38"/>
      <c r="H23" s="38"/>
      <c r="I23" s="38"/>
      <c r="J23" s="146"/>
      <c r="K23" s="37"/>
      <c r="L23" s="38"/>
      <c r="M23" s="38"/>
      <c r="N23" s="38"/>
      <c r="O23" s="175"/>
      <c r="P23" s="176"/>
      <c r="Q23" s="74" t="str">
        <f t="shared" si="0"/>
        <v>Märgi x-ga enesehinnang</v>
      </c>
    </row>
    <row r="24" spans="1:17" s="3" customFormat="1" ht="30">
      <c r="A24" s="35">
        <f t="shared" si="1"/>
        <v>15</v>
      </c>
      <c r="B24" s="11"/>
      <c r="C24" s="15" t="s">
        <v>195</v>
      </c>
      <c r="D24" s="17">
        <v>2</v>
      </c>
      <c r="E24" s="5" t="s">
        <v>5</v>
      </c>
      <c r="F24" s="37"/>
      <c r="G24" s="38"/>
      <c r="H24" s="38"/>
      <c r="I24" s="38"/>
      <c r="J24" s="146"/>
      <c r="K24" s="37"/>
      <c r="L24" s="38"/>
      <c r="M24" s="38"/>
      <c r="N24" s="38"/>
      <c r="O24" s="175"/>
      <c r="P24" s="176"/>
      <c r="Q24" s="74" t="str">
        <f t="shared" si="0"/>
        <v>Märgi x-ga enesehinnang</v>
      </c>
    </row>
    <row r="25" spans="1:17" s="3" customFormat="1" ht="15">
      <c r="A25" s="35">
        <f t="shared" si="1"/>
        <v>16</v>
      </c>
      <c r="B25" s="10"/>
      <c r="C25" s="15" t="s">
        <v>195</v>
      </c>
      <c r="D25" s="17">
        <v>2</v>
      </c>
      <c r="E25" s="5" t="s">
        <v>6</v>
      </c>
      <c r="F25" s="37"/>
      <c r="G25" s="38"/>
      <c r="H25" s="38"/>
      <c r="I25" s="38"/>
      <c r="J25" s="146"/>
      <c r="K25" s="37"/>
      <c r="L25" s="38"/>
      <c r="M25" s="38"/>
      <c r="N25" s="38"/>
      <c r="O25" s="175"/>
      <c r="P25" s="176"/>
      <c r="Q25" s="74" t="str">
        <f t="shared" si="0"/>
        <v>Märgi x-ga enesehinnang</v>
      </c>
    </row>
    <row r="26" spans="1:17" s="3" customFormat="1" ht="30">
      <c r="A26" s="35">
        <f>A25+1</f>
        <v>17</v>
      </c>
      <c r="B26" s="11"/>
      <c r="C26" s="15" t="s">
        <v>195</v>
      </c>
      <c r="D26" s="17">
        <v>2</v>
      </c>
      <c r="E26" s="5" t="s">
        <v>7</v>
      </c>
      <c r="F26" s="37"/>
      <c r="G26" s="38"/>
      <c r="H26" s="38"/>
      <c r="I26" s="38"/>
      <c r="J26" s="146"/>
      <c r="K26" s="37"/>
      <c r="L26" s="38"/>
      <c r="M26" s="38"/>
      <c r="N26" s="38"/>
      <c r="O26" s="175"/>
      <c r="P26" s="176"/>
      <c r="Q26" s="74" t="str">
        <f t="shared" si="0"/>
        <v>Märgi x-ga enesehinnang</v>
      </c>
    </row>
    <row r="27" spans="1:17" s="3" customFormat="1" ht="15">
      <c r="A27" s="35">
        <f t="shared" si="1"/>
        <v>18</v>
      </c>
      <c r="B27" s="11"/>
      <c r="C27" s="15" t="s">
        <v>195</v>
      </c>
      <c r="D27" s="17">
        <v>2</v>
      </c>
      <c r="E27" s="5" t="s">
        <v>8</v>
      </c>
      <c r="F27" s="37"/>
      <c r="G27" s="38"/>
      <c r="H27" s="38"/>
      <c r="I27" s="38"/>
      <c r="J27" s="146"/>
      <c r="K27" s="37"/>
      <c r="L27" s="38"/>
      <c r="M27" s="38"/>
      <c r="N27" s="38"/>
      <c r="O27" s="175"/>
      <c r="P27" s="176"/>
      <c r="Q27" s="74" t="str">
        <f t="shared" si="0"/>
        <v>Märgi x-ga enesehinnang</v>
      </c>
    </row>
    <row r="28" spans="1:17" s="3" customFormat="1" ht="15">
      <c r="A28" s="35">
        <f t="shared" si="1"/>
        <v>19</v>
      </c>
      <c r="B28" s="11"/>
      <c r="C28" s="15" t="s">
        <v>195</v>
      </c>
      <c r="D28" s="17">
        <v>2</v>
      </c>
      <c r="E28" s="5" t="s">
        <v>9</v>
      </c>
      <c r="F28" s="37"/>
      <c r="G28" s="38"/>
      <c r="H28" s="38"/>
      <c r="I28" s="38"/>
      <c r="J28" s="146"/>
      <c r="K28" s="37"/>
      <c r="L28" s="38"/>
      <c r="M28" s="38"/>
      <c r="N28" s="38"/>
      <c r="O28" s="175"/>
      <c r="P28" s="176"/>
      <c r="Q28" s="74" t="str">
        <f t="shared" si="0"/>
        <v>Märgi x-ga enesehinnang</v>
      </c>
    </row>
    <row r="29" spans="1:17" s="3" customFormat="1" ht="15">
      <c r="A29" s="35">
        <f t="shared" si="1"/>
        <v>20</v>
      </c>
      <c r="B29" s="10"/>
      <c r="C29" s="15" t="s">
        <v>195</v>
      </c>
      <c r="D29" s="17">
        <v>2</v>
      </c>
      <c r="E29" s="5" t="s">
        <v>10</v>
      </c>
      <c r="F29" s="37"/>
      <c r="G29" s="38"/>
      <c r="H29" s="38"/>
      <c r="I29" s="38"/>
      <c r="J29" s="146"/>
      <c r="K29" s="37"/>
      <c r="L29" s="38"/>
      <c r="M29" s="38"/>
      <c r="N29" s="38"/>
      <c r="O29" s="175"/>
      <c r="P29" s="176"/>
      <c r="Q29" s="74" t="str">
        <f t="shared" si="0"/>
        <v>Märgi x-ga enesehinnang</v>
      </c>
    </row>
    <row r="30" spans="1:17" s="3" customFormat="1" ht="60">
      <c r="A30" s="35">
        <f t="shared" si="1"/>
        <v>21</v>
      </c>
      <c r="B30" s="11"/>
      <c r="C30" s="15" t="s">
        <v>196</v>
      </c>
      <c r="D30" s="17">
        <v>2</v>
      </c>
      <c r="E30" s="5" t="s">
        <v>11</v>
      </c>
      <c r="F30" s="37"/>
      <c r="G30" s="38"/>
      <c r="H30" s="38"/>
      <c r="I30" s="38"/>
      <c r="J30" s="146"/>
      <c r="K30" s="37"/>
      <c r="L30" s="38"/>
      <c r="M30" s="38"/>
      <c r="N30" s="38"/>
      <c r="O30" s="175"/>
      <c r="P30" s="176"/>
      <c r="Q30" s="74" t="str">
        <f t="shared" si="0"/>
        <v>Märgi x-ga enesehinnang</v>
      </c>
    </row>
    <row r="31" spans="1:17" s="3" customFormat="1" ht="15">
      <c r="A31" s="162"/>
      <c r="B31" s="168"/>
      <c r="C31" s="151" t="s">
        <v>12</v>
      </c>
      <c r="D31" s="162"/>
      <c r="E31" s="165"/>
      <c r="F31" s="167"/>
      <c r="G31" s="153"/>
      <c r="H31" s="153"/>
      <c r="I31" s="153"/>
      <c r="J31" s="162"/>
      <c r="K31" s="167"/>
      <c r="L31" s="153"/>
      <c r="M31" s="153"/>
      <c r="N31" s="153"/>
      <c r="O31" s="154"/>
      <c r="P31" s="154"/>
      <c r="Q31" s="161"/>
    </row>
    <row r="32" spans="1:17" s="3" customFormat="1" ht="180">
      <c r="A32" s="35">
        <f>A30+1</f>
        <v>22</v>
      </c>
      <c r="B32" s="11"/>
      <c r="C32" s="15" t="s">
        <v>197</v>
      </c>
      <c r="D32" s="17">
        <v>2</v>
      </c>
      <c r="E32" s="5" t="s">
        <v>13</v>
      </c>
      <c r="F32" s="37"/>
      <c r="G32" s="38"/>
      <c r="H32" s="38"/>
      <c r="I32" s="38"/>
      <c r="J32" s="146"/>
      <c r="K32" s="37"/>
      <c r="L32" s="38"/>
      <c r="M32" s="38"/>
      <c r="N32" s="38"/>
      <c r="O32" s="175"/>
      <c r="P32" s="176"/>
      <c r="Q32" s="74" t="str">
        <f t="shared" si="0"/>
        <v>Märgi x-ga enesehinnang</v>
      </c>
    </row>
    <row r="33" spans="1:17" s="3" customFormat="1" ht="135">
      <c r="A33" s="35">
        <f t="shared" si="1"/>
        <v>23</v>
      </c>
      <c r="B33" s="11"/>
      <c r="C33" s="15" t="s">
        <v>198</v>
      </c>
      <c r="D33" s="17">
        <v>2</v>
      </c>
      <c r="E33" s="5" t="s">
        <v>14</v>
      </c>
      <c r="F33" s="37"/>
      <c r="G33" s="38"/>
      <c r="H33" s="38"/>
      <c r="I33" s="38"/>
      <c r="J33" s="146"/>
      <c r="K33" s="37"/>
      <c r="L33" s="38"/>
      <c r="M33" s="38"/>
      <c r="N33" s="38"/>
      <c r="O33" s="175"/>
      <c r="P33" s="176"/>
      <c r="Q33" s="74" t="str">
        <f t="shared" si="0"/>
        <v>Märgi x-ga enesehinnang</v>
      </c>
    </row>
    <row r="34" spans="1:17" s="3" customFormat="1" ht="15">
      <c r="A34" s="162"/>
      <c r="B34" s="168"/>
      <c r="C34" s="151" t="s">
        <v>15</v>
      </c>
      <c r="D34" s="162"/>
      <c r="E34" s="165"/>
      <c r="F34" s="167"/>
      <c r="G34" s="153"/>
      <c r="H34" s="153"/>
      <c r="I34" s="153"/>
      <c r="J34" s="162"/>
      <c r="K34" s="167"/>
      <c r="L34" s="153"/>
      <c r="M34" s="153"/>
      <c r="N34" s="153"/>
      <c r="O34" s="154"/>
      <c r="P34" s="154"/>
      <c r="Q34" s="161"/>
    </row>
    <row r="35" spans="1:17" s="3" customFormat="1" ht="75">
      <c r="A35" s="35">
        <f>A33+1</f>
        <v>24</v>
      </c>
      <c r="B35" s="11"/>
      <c r="C35" s="15" t="s">
        <v>199</v>
      </c>
      <c r="D35" s="17">
        <v>2</v>
      </c>
      <c r="E35" s="5" t="s">
        <v>16</v>
      </c>
      <c r="F35" s="37"/>
      <c r="G35" s="38"/>
      <c r="H35" s="38"/>
      <c r="I35" s="38"/>
      <c r="J35" s="146"/>
      <c r="K35" s="37"/>
      <c r="L35" s="38"/>
      <c r="M35" s="38"/>
      <c r="N35" s="38"/>
      <c r="O35" s="175"/>
      <c r="P35" s="176"/>
      <c r="Q35" s="74" t="str">
        <f t="shared" si="0"/>
        <v>Märgi x-ga enesehinnang</v>
      </c>
    </row>
    <row r="36" spans="1:17" s="3" customFormat="1" ht="75">
      <c r="A36" s="35">
        <f t="shared" si="1"/>
        <v>25</v>
      </c>
      <c r="B36" s="11"/>
      <c r="C36" s="18" t="s">
        <v>184</v>
      </c>
      <c r="D36" s="19">
        <v>2</v>
      </c>
      <c r="E36" s="20" t="s">
        <v>149</v>
      </c>
      <c r="F36" s="37"/>
      <c r="G36" s="38"/>
      <c r="H36" s="38"/>
      <c r="I36" s="38"/>
      <c r="J36" s="146"/>
      <c r="K36" s="37"/>
      <c r="L36" s="38"/>
      <c r="M36" s="38"/>
      <c r="N36" s="38"/>
      <c r="O36" s="175"/>
      <c r="P36" s="176"/>
      <c r="Q36" s="74" t="str">
        <f t="shared" si="0"/>
        <v>Märgi x-ga enesehinnang</v>
      </c>
    </row>
    <row r="37" spans="1:17" s="3" customFormat="1" ht="120">
      <c r="A37" s="35">
        <f t="shared" si="1"/>
        <v>26</v>
      </c>
      <c r="B37" s="11"/>
      <c r="C37" s="21" t="s">
        <v>151</v>
      </c>
      <c r="D37" s="22">
        <v>1</v>
      </c>
      <c r="E37" s="23" t="s">
        <v>152</v>
      </c>
      <c r="F37" s="37"/>
      <c r="G37" s="38"/>
      <c r="H37" s="38"/>
      <c r="I37" s="38"/>
      <c r="J37" s="146"/>
      <c r="K37" s="37"/>
      <c r="L37" s="38"/>
      <c r="M37" s="38"/>
      <c r="N37" s="38"/>
      <c r="O37" s="175"/>
      <c r="P37" s="176"/>
      <c r="Q37" s="74" t="str">
        <f t="shared" si="0"/>
        <v>Märgi x-ga enesehinnang</v>
      </c>
    </row>
    <row r="38" spans="1:17" s="3" customFormat="1" ht="135">
      <c r="A38" s="35">
        <f t="shared" si="1"/>
        <v>27</v>
      </c>
      <c r="B38" s="11"/>
      <c r="C38" s="20" t="s">
        <v>185</v>
      </c>
      <c r="D38" s="19">
        <v>2</v>
      </c>
      <c r="E38" s="20" t="s">
        <v>604</v>
      </c>
      <c r="F38" s="37"/>
      <c r="G38" s="38"/>
      <c r="H38" s="38"/>
      <c r="I38" s="38"/>
      <c r="J38" s="146"/>
      <c r="K38" s="37"/>
      <c r="L38" s="38"/>
      <c r="M38" s="38"/>
      <c r="N38" s="38"/>
      <c r="O38" s="175"/>
      <c r="P38" s="176"/>
      <c r="Q38" s="74" t="str">
        <f t="shared" si="0"/>
        <v>Märgi x-ga enesehinnang</v>
      </c>
    </row>
    <row r="39" spans="1:17" s="3" customFormat="1" ht="165">
      <c r="A39" s="35">
        <f t="shared" si="1"/>
        <v>28</v>
      </c>
      <c r="B39" s="30" t="s">
        <v>17</v>
      </c>
      <c r="C39" s="15" t="s">
        <v>200</v>
      </c>
      <c r="D39" s="17">
        <v>2</v>
      </c>
      <c r="E39" s="5" t="s">
        <v>18</v>
      </c>
      <c r="F39" s="37"/>
      <c r="G39" s="38"/>
      <c r="H39" s="38"/>
      <c r="I39" s="38"/>
      <c r="J39" s="146"/>
      <c r="K39" s="37"/>
      <c r="L39" s="38"/>
      <c r="M39" s="38"/>
      <c r="N39" s="38"/>
      <c r="O39" s="175"/>
      <c r="P39" s="176"/>
      <c r="Q39" s="74" t="str">
        <f t="shared" si="0"/>
        <v>Märgi x-ga enesehinnang</v>
      </c>
    </row>
    <row r="40" spans="1:17" s="3" customFormat="1" ht="60">
      <c r="A40" s="35">
        <f t="shared" si="1"/>
        <v>29</v>
      </c>
      <c r="B40" s="27"/>
      <c r="C40" s="15" t="s">
        <v>200</v>
      </c>
      <c r="D40" s="17">
        <v>2</v>
      </c>
      <c r="E40" s="5" t="s">
        <v>19</v>
      </c>
      <c r="F40" s="37"/>
      <c r="G40" s="38"/>
      <c r="H40" s="38"/>
      <c r="I40" s="38"/>
      <c r="J40" s="146"/>
      <c r="K40" s="37"/>
      <c r="L40" s="38"/>
      <c r="M40" s="38"/>
      <c r="N40" s="38"/>
      <c r="O40" s="175"/>
      <c r="P40" s="176"/>
      <c r="Q40" s="74" t="str">
        <f t="shared" si="0"/>
        <v>Märgi x-ga enesehinnang</v>
      </c>
    </row>
    <row r="41" spans="1:17" s="3" customFormat="1" ht="150">
      <c r="A41" s="35">
        <f t="shared" si="1"/>
        <v>30</v>
      </c>
      <c r="B41" s="27"/>
      <c r="C41" s="15" t="s">
        <v>200</v>
      </c>
      <c r="D41" s="17">
        <v>2</v>
      </c>
      <c r="E41" s="5" t="s">
        <v>20</v>
      </c>
      <c r="F41" s="37"/>
      <c r="G41" s="38"/>
      <c r="H41" s="38"/>
      <c r="I41" s="38"/>
      <c r="J41" s="146"/>
      <c r="K41" s="37"/>
      <c r="L41" s="38"/>
      <c r="M41" s="38"/>
      <c r="N41" s="38"/>
      <c r="O41" s="175"/>
      <c r="P41" s="176"/>
      <c r="Q41" s="74" t="str">
        <f t="shared" si="0"/>
        <v>Märgi x-ga enesehinnang</v>
      </c>
    </row>
    <row r="42" spans="1:17" s="3" customFormat="1" ht="30">
      <c r="A42" s="35">
        <f t="shared" si="1"/>
        <v>31</v>
      </c>
      <c r="B42" s="27"/>
      <c r="C42" s="15" t="s">
        <v>201</v>
      </c>
      <c r="D42" s="17">
        <v>1</v>
      </c>
      <c r="E42" s="5" t="s">
        <v>21</v>
      </c>
      <c r="F42" s="37"/>
      <c r="G42" s="38"/>
      <c r="H42" s="38"/>
      <c r="I42" s="38"/>
      <c r="J42" s="146"/>
      <c r="K42" s="37"/>
      <c r="L42" s="38"/>
      <c r="M42" s="38"/>
      <c r="N42" s="38"/>
      <c r="O42" s="175"/>
      <c r="P42" s="176"/>
      <c r="Q42" s="74" t="str">
        <f t="shared" si="0"/>
        <v>Märgi x-ga enesehinnang</v>
      </c>
    </row>
    <row r="43" spans="1:17" s="3" customFormat="1" ht="90">
      <c r="A43" s="35">
        <f t="shared" si="1"/>
        <v>32</v>
      </c>
      <c r="B43" s="28"/>
      <c r="C43" s="15" t="s">
        <v>201</v>
      </c>
      <c r="D43" s="17">
        <v>1</v>
      </c>
      <c r="E43" s="5" t="s">
        <v>22</v>
      </c>
      <c r="F43" s="37"/>
      <c r="G43" s="38"/>
      <c r="H43" s="38"/>
      <c r="I43" s="38"/>
      <c r="J43" s="146"/>
      <c r="K43" s="37"/>
      <c r="L43" s="38"/>
      <c r="M43" s="38"/>
      <c r="N43" s="38"/>
      <c r="O43" s="175"/>
      <c r="P43" s="176"/>
      <c r="Q43" s="74" t="str">
        <f t="shared" si="0"/>
        <v>Märgi x-ga enesehinnang</v>
      </c>
    </row>
    <row r="44" spans="1:17" s="3" customFormat="1" ht="60">
      <c r="A44" s="35">
        <f t="shared" si="1"/>
        <v>33</v>
      </c>
      <c r="B44" s="28"/>
      <c r="C44" s="15" t="s">
        <v>201</v>
      </c>
      <c r="D44" s="17">
        <v>1</v>
      </c>
      <c r="E44" s="5" t="s">
        <v>23</v>
      </c>
      <c r="F44" s="37"/>
      <c r="G44" s="38"/>
      <c r="H44" s="38"/>
      <c r="I44" s="38"/>
      <c r="J44" s="146"/>
      <c r="K44" s="37"/>
      <c r="L44" s="38"/>
      <c r="M44" s="38"/>
      <c r="N44" s="38"/>
      <c r="O44" s="175"/>
      <c r="P44" s="176"/>
      <c r="Q44" s="74" t="str">
        <f t="shared" si="0"/>
        <v>Märgi x-ga enesehinnang</v>
      </c>
    </row>
    <row r="45" spans="1:17" s="3" customFormat="1" ht="45">
      <c r="A45" s="35">
        <f t="shared" si="1"/>
        <v>34</v>
      </c>
      <c r="B45" s="29"/>
      <c r="C45" s="15" t="s">
        <v>201</v>
      </c>
      <c r="D45" s="17">
        <v>1</v>
      </c>
      <c r="E45" s="5" t="s">
        <v>24</v>
      </c>
      <c r="F45" s="37"/>
      <c r="G45" s="38"/>
      <c r="H45" s="38"/>
      <c r="I45" s="38"/>
      <c r="J45" s="147"/>
      <c r="K45" s="37"/>
      <c r="L45" s="38"/>
      <c r="M45" s="38"/>
      <c r="N45" s="38"/>
      <c r="O45" s="175"/>
      <c r="P45" s="176"/>
      <c r="Q45" s="74" t="str">
        <f t="shared" si="0"/>
        <v>Märgi x-ga enesehinnang</v>
      </c>
    </row>
    <row r="46" spans="1:17" s="3" customFormat="1" ht="45">
      <c r="A46" s="35">
        <f t="shared" si="1"/>
        <v>35</v>
      </c>
      <c r="B46" s="29"/>
      <c r="C46" s="15" t="s">
        <v>201</v>
      </c>
      <c r="D46" s="17">
        <v>1</v>
      </c>
      <c r="E46" s="5" t="s">
        <v>25</v>
      </c>
      <c r="F46" s="37"/>
      <c r="G46" s="38"/>
      <c r="H46" s="38"/>
      <c r="I46" s="38"/>
      <c r="J46" s="146"/>
      <c r="K46" s="37"/>
      <c r="L46" s="38"/>
      <c r="M46" s="38"/>
      <c r="N46" s="38"/>
      <c r="O46" s="175"/>
      <c r="P46" s="176"/>
      <c r="Q46" s="74" t="str">
        <f t="shared" si="0"/>
        <v>Märgi x-ga enesehinnang</v>
      </c>
    </row>
    <row r="47" spans="1:17" s="3" customFormat="1" ht="45">
      <c r="A47" s="35">
        <f t="shared" si="1"/>
        <v>36</v>
      </c>
      <c r="B47" s="27"/>
      <c r="C47" s="15" t="s">
        <v>201</v>
      </c>
      <c r="D47" s="17">
        <v>1</v>
      </c>
      <c r="E47" s="5" t="s">
        <v>26</v>
      </c>
      <c r="F47" s="37"/>
      <c r="G47" s="38"/>
      <c r="H47" s="38"/>
      <c r="I47" s="38"/>
      <c r="J47" s="146"/>
      <c r="K47" s="37"/>
      <c r="L47" s="38"/>
      <c r="M47" s="38"/>
      <c r="N47" s="38"/>
      <c r="O47" s="175"/>
      <c r="P47" s="176"/>
      <c r="Q47" s="74" t="str">
        <f t="shared" si="0"/>
        <v>Märgi x-ga enesehinnang</v>
      </c>
    </row>
    <row r="48" spans="1:17" s="3" customFormat="1" ht="60">
      <c r="A48" s="35">
        <f t="shared" si="1"/>
        <v>37</v>
      </c>
      <c r="B48" s="27"/>
      <c r="C48" s="15" t="s">
        <v>201</v>
      </c>
      <c r="D48" s="17">
        <v>1</v>
      </c>
      <c r="E48" s="5" t="s">
        <v>27</v>
      </c>
      <c r="F48" s="37"/>
      <c r="G48" s="38"/>
      <c r="H48" s="38"/>
      <c r="I48" s="38"/>
      <c r="J48" s="146"/>
      <c r="K48" s="37"/>
      <c r="L48" s="38"/>
      <c r="M48" s="38"/>
      <c r="N48" s="38"/>
      <c r="O48" s="175"/>
      <c r="P48" s="176"/>
      <c r="Q48" s="74" t="str">
        <f t="shared" si="0"/>
        <v>Märgi x-ga enesehinnang</v>
      </c>
    </row>
    <row r="49" spans="1:17" s="3" customFormat="1" ht="120">
      <c r="A49" s="35">
        <f t="shared" si="1"/>
        <v>38</v>
      </c>
      <c r="B49" s="27"/>
      <c r="C49" s="15" t="s">
        <v>202</v>
      </c>
      <c r="D49" s="17">
        <v>2</v>
      </c>
      <c r="E49" s="5" t="s">
        <v>28</v>
      </c>
      <c r="F49" s="37"/>
      <c r="G49" s="38"/>
      <c r="H49" s="38"/>
      <c r="I49" s="38"/>
      <c r="J49" s="146"/>
      <c r="K49" s="37"/>
      <c r="L49" s="38"/>
      <c r="M49" s="38"/>
      <c r="N49" s="38"/>
      <c r="O49" s="175"/>
      <c r="P49" s="176"/>
      <c r="Q49" s="74" t="str">
        <f t="shared" si="0"/>
        <v>Märgi x-ga enesehinnang</v>
      </c>
    </row>
    <row r="50" spans="1:17" s="3" customFormat="1" ht="45">
      <c r="A50" s="35">
        <f t="shared" si="1"/>
        <v>39</v>
      </c>
      <c r="B50" s="27"/>
      <c r="C50" s="15" t="s">
        <v>202</v>
      </c>
      <c r="D50" s="17">
        <v>2</v>
      </c>
      <c r="E50" s="5" t="s">
        <v>29</v>
      </c>
      <c r="F50" s="37"/>
      <c r="G50" s="38"/>
      <c r="H50" s="38"/>
      <c r="I50" s="38"/>
      <c r="J50" s="146"/>
      <c r="K50" s="37"/>
      <c r="L50" s="38"/>
      <c r="M50" s="38"/>
      <c r="N50" s="38"/>
      <c r="O50" s="175"/>
      <c r="P50" s="176"/>
      <c r="Q50" s="74" t="str">
        <f t="shared" si="0"/>
        <v>Märgi x-ga enesehinnang</v>
      </c>
    </row>
    <row r="51" spans="1:17" s="3" customFormat="1" ht="45">
      <c r="A51" s="35">
        <f t="shared" si="1"/>
        <v>40</v>
      </c>
      <c r="B51" s="27"/>
      <c r="C51" s="15" t="s">
        <v>202</v>
      </c>
      <c r="D51" s="17">
        <v>2</v>
      </c>
      <c r="E51" s="5" t="s">
        <v>30</v>
      </c>
      <c r="F51" s="37"/>
      <c r="G51" s="38"/>
      <c r="H51" s="38"/>
      <c r="I51" s="38"/>
      <c r="J51" s="146"/>
      <c r="K51" s="37"/>
      <c r="L51" s="38"/>
      <c r="M51" s="38"/>
      <c r="N51" s="38"/>
      <c r="O51" s="175"/>
      <c r="P51" s="176"/>
      <c r="Q51" s="74" t="str">
        <f t="shared" si="0"/>
        <v>Märgi x-ga enesehinnang</v>
      </c>
    </row>
    <row r="52" spans="1:17" s="3" customFormat="1" ht="30">
      <c r="A52" s="35">
        <f t="shared" si="1"/>
        <v>41</v>
      </c>
      <c r="B52" s="27"/>
      <c r="C52" s="15" t="s">
        <v>202</v>
      </c>
      <c r="D52" s="17">
        <v>2</v>
      </c>
      <c r="E52" s="5" t="s">
        <v>31</v>
      </c>
      <c r="F52" s="37"/>
      <c r="G52" s="38"/>
      <c r="H52" s="38"/>
      <c r="I52" s="38"/>
      <c r="J52" s="146"/>
      <c r="K52" s="37"/>
      <c r="L52" s="38"/>
      <c r="M52" s="38"/>
      <c r="N52" s="38"/>
      <c r="O52" s="175"/>
      <c r="P52" s="176"/>
      <c r="Q52" s="74" t="str">
        <f t="shared" si="0"/>
        <v>Märgi x-ga enesehinnang</v>
      </c>
    </row>
    <row r="53" spans="1:17" s="3" customFormat="1" ht="75">
      <c r="A53" s="35">
        <f t="shared" si="1"/>
        <v>42</v>
      </c>
      <c r="B53" s="27"/>
      <c r="C53" s="15" t="s">
        <v>202</v>
      </c>
      <c r="D53" s="17">
        <v>2</v>
      </c>
      <c r="E53" s="5" t="s">
        <v>32</v>
      </c>
      <c r="F53" s="37"/>
      <c r="G53" s="38"/>
      <c r="H53" s="38"/>
      <c r="I53" s="38"/>
      <c r="J53" s="146"/>
      <c r="K53" s="37"/>
      <c r="L53" s="38"/>
      <c r="M53" s="38"/>
      <c r="N53" s="38"/>
      <c r="O53" s="175"/>
      <c r="P53" s="176"/>
      <c r="Q53" s="74" t="str">
        <f t="shared" si="0"/>
        <v>Märgi x-ga enesehinnang</v>
      </c>
    </row>
    <row r="54" spans="1:17" s="3" customFormat="1" ht="120">
      <c r="A54" s="35">
        <f t="shared" si="1"/>
        <v>43</v>
      </c>
      <c r="B54" s="27"/>
      <c r="C54" s="15" t="s">
        <v>202</v>
      </c>
      <c r="D54" s="17">
        <v>2</v>
      </c>
      <c r="E54" s="5" t="s">
        <v>33</v>
      </c>
      <c r="F54" s="37"/>
      <c r="G54" s="38"/>
      <c r="H54" s="38"/>
      <c r="I54" s="38"/>
      <c r="J54" s="146"/>
      <c r="K54" s="37"/>
      <c r="L54" s="38"/>
      <c r="M54" s="38"/>
      <c r="N54" s="38"/>
      <c r="O54" s="175"/>
      <c r="P54" s="176"/>
      <c r="Q54" s="74" t="str">
        <f t="shared" si="0"/>
        <v>Märgi x-ga enesehinnang</v>
      </c>
    </row>
    <row r="55" spans="1:17" s="3" customFormat="1" ht="90">
      <c r="A55" s="35">
        <f t="shared" si="1"/>
        <v>44</v>
      </c>
      <c r="B55" s="27"/>
      <c r="C55" s="15" t="s">
        <v>203</v>
      </c>
      <c r="D55" s="17">
        <v>1</v>
      </c>
      <c r="E55" s="5" t="s">
        <v>34</v>
      </c>
      <c r="F55" s="37"/>
      <c r="G55" s="38"/>
      <c r="H55" s="38"/>
      <c r="I55" s="38"/>
      <c r="J55" s="146"/>
      <c r="K55" s="37"/>
      <c r="L55" s="38"/>
      <c r="M55" s="38"/>
      <c r="N55" s="38"/>
      <c r="O55" s="175"/>
      <c r="P55" s="176"/>
      <c r="Q55" s="74" t="str">
        <f t="shared" si="0"/>
        <v>Märgi x-ga enesehinnang</v>
      </c>
    </row>
    <row r="56" spans="1:17" s="3" customFormat="1" ht="30">
      <c r="A56" s="35">
        <f t="shared" si="1"/>
        <v>45</v>
      </c>
      <c r="B56" s="28"/>
      <c r="C56" s="15" t="s">
        <v>204</v>
      </c>
      <c r="D56" s="17">
        <v>1</v>
      </c>
      <c r="E56" s="5" t="s">
        <v>35</v>
      </c>
      <c r="F56" s="37"/>
      <c r="G56" s="38"/>
      <c r="H56" s="38"/>
      <c r="I56" s="38"/>
      <c r="J56" s="146"/>
      <c r="K56" s="37"/>
      <c r="L56" s="38"/>
      <c r="M56" s="38"/>
      <c r="N56" s="38"/>
      <c r="O56" s="175"/>
      <c r="P56" s="176"/>
      <c r="Q56" s="74" t="str">
        <f t="shared" si="0"/>
        <v>Märgi x-ga enesehinnang</v>
      </c>
    </row>
    <row r="57" spans="1:17" s="3" customFormat="1" ht="90">
      <c r="A57" s="35">
        <f t="shared" si="1"/>
        <v>46</v>
      </c>
      <c r="B57" s="27"/>
      <c r="C57" s="15" t="s">
        <v>204</v>
      </c>
      <c r="D57" s="17">
        <v>1</v>
      </c>
      <c r="E57" s="5" t="s">
        <v>36</v>
      </c>
      <c r="F57" s="37"/>
      <c r="G57" s="38"/>
      <c r="H57" s="38"/>
      <c r="I57" s="38"/>
      <c r="J57" s="146"/>
      <c r="K57" s="37"/>
      <c r="L57" s="38"/>
      <c r="M57" s="38"/>
      <c r="N57" s="38"/>
      <c r="O57" s="175"/>
      <c r="P57" s="176"/>
      <c r="Q57" s="74" t="str">
        <f t="shared" si="0"/>
        <v>Märgi x-ga enesehinnang</v>
      </c>
    </row>
    <row r="58" spans="1:17" s="3" customFormat="1" ht="135">
      <c r="A58" s="35">
        <f t="shared" si="1"/>
        <v>47</v>
      </c>
      <c r="B58" s="27"/>
      <c r="C58" s="15" t="s">
        <v>204</v>
      </c>
      <c r="D58" s="17">
        <v>1</v>
      </c>
      <c r="E58" s="5" t="s">
        <v>37</v>
      </c>
      <c r="F58" s="37"/>
      <c r="G58" s="38"/>
      <c r="H58" s="38"/>
      <c r="I58" s="38"/>
      <c r="J58" s="146"/>
      <c r="K58" s="37"/>
      <c r="L58" s="38"/>
      <c r="M58" s="38"/>
      <c r="N58" s="38"/>
      <c r="O58" s="175"/>
      <c r="P58" s="176"/>
      <c r="Q58" s="74" t="str">
        <f t="shared" si="0"/>
        <v>Märgi x-ga enesehinnang</v>
      </c>
    </row>
    <row r="59" spans="1:17" s="3" customFormat="1" ht="15">
      <c r="A59" s="162"/>
      <c r="B59" s="169"/>
      <c r="C59" s="151" t="s">
        <v>38</v>
      </c>
      <c r="D59" s="162"/>
      <c r="E59" s="165"/>
      <c r="F59" s="167"/>
      <c r="G59" s="153"/>
      <c r="H59" s="153"/>
      <c r="I59" s="153"/>
      <c r="J59" s="162"/>
      <c r="K59" s="167"/>
      <c r="L59" s="153"/>
      <c r="M59" s="153"/>
      <c r="N59" s="153"/>
      <c r="O59" s="154"/>
      <c r="P59" s="154"/>
      <c r="Q59" s="161"/>
    </row>
    <row r="60" spans="1:17" s="3" customFormat="1" ht="105">
      <c r="A60" s="35">
        <f>A58+1</f>
        <v>48</v>
      </c>
      <c r="B60" s="28"/>
      <c r="C60" s="15" t="s">
        <v>205</v>
      </c>
      <c r="D60" s="17">
        <v>2</v>
      </c>
      <c r="E60" s="5" t="s">
        <v>39</v>
      </c>
      <c r="F60" s="37"/>
      <c r="G60" s="38"/>
      <c r="H60" s="38"/>
      <c r="I60" s="38"/>
      <c r="J60" s="146"/>
      <c r="K60" s="37"/>
      <c r="L60" s="38"/>
      <c r="M60" s="38"/>
      <c r="N60" s="38"/>
      <c r="O60" s="175"/>
      <c r="P60" s="176"/>
      <c r="Q60" s="74" t="str">
        <f t="shared" si="0"/>
        <v>Märgi x-ga enesehinnang</v>
      </c>
    </row>
    <row r="61" spans="1:17" s="3" customFormat="1" ht="45">
      <c r="A61" s="35">
        <f t="shared" si="1"/>
        <v>49</v>
      </c>
      <c r="B61" s="28"/>
      <c r="C61" s="15" t="s">
        <v>205</v>
      </c>
      <c r="D61" s="17">
        <v>2</v>
      </c>
      <c r="E61" s="5" t="s">
        <v>40</v>
      </c>
      <c r="F61" s="37"/>
      <c r="G61" s="38"/>
      <c r="H61" s="38"/>
      <c r="I61" s="38"/>
      <c r="J61" s="146"/>
      <c r="K61" s="37"/>
      <c r="L61" s="38"/>
      <c r="M61" s="38"/>
      <c r="N61" s="38"/>
      <c r="O61" s="175"/>
      <c r="P61" s="176"/>
      <c r="Q61" s="74" t="str">
        <f t="shared" si="0"/>
        <v>Märgi x-ga enesehinnang</v>
      </c>
    </row>
    <row r="62" spans="1:17" s="3" customFormat="1" ht="30">
      <c r="A62" s="35">
        <f t="shared" si="1"/>
        <v>50</v>
      </c>
      <c r="B62" s="27"/>
      <c r="C62" s="15" t="s">
        <v>205</v>
      </c>
      <c r="D62" s="17">
        <v>2</v>
      </c>
      <c r="E62" s="5" t="s">
        <v>41</v>
      </c>
      <c r="F62" s="37"/>
      <c r="G62" s="38"/>
      <c r="H62" s="38"/>
      <c r="I62" s="38"/>
      <c r="J62" s="146"/>
      <c r="K62" s="37"/>
      <c r="L62" s="38"/>
      <c r="M62" s="38"/>
      <c r="N62" s="38"/>
      <c r="O62" s="175"/>
      <c r="P62" s="176"/>
      <c r="Q62" s="74" t="str">
        <f t="shared" si="0"/>
        <v>Märgi x-ga enesehinnang</v>
      </c>
    </row>
    <row r="63" spans="1:17" s="3" customFormat="1" ht="45">
      <c r="A63" s="35">
        <f t="shared" si="1"/>
        <v>51</v>
      </c>
      <c r="B63" s="27"/>
      <c r="C63" s="15" t="s">
        <v>205</v>
      </c>
      <c r="D63" s="17">
        <v>2</v>
      </c>
      <c r="E63" s="5" t="s">
        <v>42</v>
      </c>
      <c r="F63" s="37"/>
      <c r="G63" s="38"/>
      <c r="H63" s="38"/>
      <c r="I63" s="38"/>
      <c r="J63" s="146"/>
      <c r="K63" s="37"/>
      <c r="L63" s="38"/>
      <c r="M63" s="38"/>
      <c r="N63" s="38"/>
      <c r="O63" s="175"/>
      <c r="P63" s="176"/>
      <c r="Q63" s="74" t="str">
        <f t="shared" si="0"/>
        <v>Märgi x-ga enesehinnang</v>
      </c>
    </row>
    <row r="64" spans="1:17" s="3" customFormat="1" ht="30">
      <c r="A64" s="35">
        <f t="shared" si="1"/>
        <v>52</v>
      </c>
      <c r="B64" s="27"/>
      <c r="C64" s="15" t="s">
        <v>206</v>
      </c>
      <c r="D64" s="17">
        <v>2</v>
      </c>
      <c r="E64" s="5" t="s">
        <v>21</v>
      </c>
      <c r="F64" s="37"/>
      <c r="G64" s="38"/>
      <c r="H64" s="38"/>
      <c r="I64" s="38"/>
      <c r="J64" s="146"/>
      <c r="K64" s="37"/>
      <c r="L64" s="38"/>
      <c r="M64" s="38"/>
      <c r="N64" s="38"/>
      <c r="O64" s="175"/>
      <c r="P64" s="176"/>
      <c r="Q64" s="74" t="str">
        <f t="shared" si="0"/>
        <v>Märgi x-ga enesehinnang</v>
      </c>
    </row>
    <row r="65" spans="1:17" s="3" customFormat="1" ht="105">
      <c r="A65" s="35">
        <f t="shared" si="1"/>
        <v>53</v>
      </c>
      <c r="B65" s="27"/>
      <c r="C65" s="15" t="s">
        <v>206</v>
      </c>
      <c r="D65" s="17">
        <v>2</v>
      </c>
      <c r="E65" s="5" t="s">
        <v>43</v>
      </c>
      <c r="F65" s="37"/>
      <c r="G65" s="38"/>
      <c r="H65" s="38"/>
      <c r="I65" s="38"/>
      <c r="J65" s="146"/>
      <c r="K65" s="37"/>
      <c r="L65" s="38"/>
      <c r="M65" s="38"/>
      <c r="N65" s="38"/>
      <c r="O65" s="175"/>
      <c r="P65" s="176"/>
      <c r="Q65" s="74" t="str">
        <f t="shared" si="0"/>
        <v>Märgi x-ga enesehinnang</v>
      </c>
    </row>
    <row r="66" spans="1:17" s="3" customFormat="1" ht="75">
      <c r="A66" s="35">
        <f t="shared" si="1"/>
        <v>54</v>
      </c>
      <c r="B66" s="28"/>
      <c r="C66" s="15" t="s">
        <v>206</v>
      </c>
      <c r="D66" s="17">
        <v>2</v>
      </c>
      <c r="E66" s="5" t="s">
        <v>44</v>
      </c>
      <c r="F66" s="37"/>
      <c r="G66" s="38"/>
      <c r="H66" s="38"/>
      <c r="I66" s="38"/>
      <c r="J66" s="146"/>
      <c r="K66" s="37"/>
      <c r="L66" s="38"/>
      <c r="M66" s="38"/>
      <c r="N66" s="38"/>
      <c r="O66" s="175"/>
      <c r="P66" s="176"/>
      <c r="Q66" s="74" t="str">
        <f t="shared" si="0"/>
        <v>Märgi x-ga enesehinnang</v>
      </c>
    </row>
    <row r="67" spans="1:17" s="3" customFormat="1" ht="90">
      <c r="A67" s="35">
        <f t="shared" si="1"/>
        <v>55</v>
      </c>
      <c r="B67" s="28"/>
      <c r="C67" s="15" t="s">
        <v>206</v>
      </c>
      <c r="D67" s="17">
        <v>2</v>
      </c>
      <c r="E67" s="5" t="s">
        <v>45</v>
      </c>
      <c r="F67" s="37"/>
      <c r="G67" s="38"/>
      <c r="H67" s="38"/>
      <c r="I67" s="38"/>
      <c r="J67" s="146"/>
      <c r="K67" s="37"/>
      <c r="L67" s="38"/>
      <c r="M67" s="38"/>
      <c r="N67" s="38"/>
      <c r="O67" s="175"/>
      <c r="P67" s="176"/>
      <c r="Q67" s="74" t="str">
        <f t="shared" si="0"/>
        <v>Märgi x-ga enesehinnang</v>
      </c>
    </row>
    <row r="68" spans="1:17" s="3" customFormat="1" ht="150">
      <c r="A68" s="35">
        <f t="shared" si="1"/>
        <v>56</v>
      </c>
      <c r="B68" s="27"/>
      <c r="C68" s="15" t="s">
        <v>207</v>
      </c>
      <c r="D68" s="17">
        <v>2</v>
      </c>
      <c r="E68" s="5" t="s">
        <v>46</v>
      </c>
      <c r="F68" s="37"/>
      <c r="G68" s="38"/>
      <c r="H68" s="38"/>
      <c r="I68" s="38"/>
      <c r="J68" s="146"/>
      <c r="K68" s="37"/>
      <c r="L68" s="38"/>
      <c r="M68" s="38"/>
      <c r="N68" s="38"/>
      <c r="O68" s="175"/>
      <c r="P68" s="176"/>
      <c r="Q68" s="74" t="str">
        <f t="shared" si="0"/>
        <v>Märgi x-ga enesehinnang</v>
      </c>
    </row>
    <row r="69" spans="1:17" s="3" customFormat="1" ht="105">
      <c r="A69" s="35">
        <f t="shared" si="1"/>
        <v>57</v>
      </c>
      <c r="B69" s="27"/>
      <c r="C69" s="15" t="s">
        <v>207</v>
      </c>
      <c r="D69" s="17">
        <v>2</v>
      </c>
      <c r="E69" s="5" t="s">
        <v>47</v>
      </c>
      <c r="F69" s="37"/>
      <c r="G69" s="38"/>
      <c r="H69" s="38"/>
      <c r="I69" s="38"/>
      <c r="J69" s="146"/>
      <c r="K69" s="37"/>
      <c r="L69" s="38"/>
      <c r="M69" s="38"/>
      <c r="N69" s="38"/>
      <c r="O69" s="175"/>
      <c r="P69" s="176"/>
      <c r="Q69" s="74" t="str">
        <f t="shared" si="0"/>
        <v>Märgi x-ga enesehinnang</v>
      </c>
    </row>
    <row r="70" spans="1:17" s="3" customFormat="1" ht="30">
      <c r="A70" s="35">
        <f t="shared" si="1"/>
        <v>58</v>
      </c>
      <c r="B70" s="27"/>
      <c r="C70" s="15" t="s">
        <v>207</v>
      </c>
      <c r="D70" s="17">
        <v>2</v>
      </c>
      <c r="E70" s="5" t="s">
        <v>48</v>
      </c>
      <c r="F70" s="37"/>
      <c r="G70" s="38"/>
      <c r="H70" s="38"/>
      <c r="I70" s="38"/>
      <c r="J70" s="146"/>
      <c r="K70" s="37"/>
      <c r="L70" s="38"/>
      <c r="M70" s="38"/>
      <c r="N70" s="38"/>
      <c r="O70" s="175"/>
      <c r="P70" s="176"/>
      <c r="Q70" s="74" t="str">
        <f t="shared" si="0"/>
        <v>Märgi x-ga enesehinnang</v>
      </c>
    </row>
    <row r="71" spans="1:17" s="3" customFormat="1" ht="15">
      <c r="A71" s="162"/>
      <c r="B71" s="169"/>
      <c r="C71" s="164" t="s">
        <v>49</v>
      </c>
      <c r="D71" s="162"/>
      <c r="E71" s="165"/>
      <c r="F71" s="167"/>
      <c r="G71" s="153"/>
      <c r="H71" s="153"/>
      <c r="I71" s="153"/>
      <c r="J71" s="162"/>
      <c r="K71" s="167"/>
      <c r="L71" s="153"/>
      <c r="M71" s="153"/>
      <c r="N71" s="153"/>
      <c r="O71" s="154"/>
      <c r="P71" s="154"/>
      <c r="Q71" s="161"/>
    </row>
    <row r="72" spans="1:17" s="3" customFormat="1" ht="105">
      <c r="A72" s="35">
        <f>A70+1</f>
        <v>59</v>
      </c>
      <c r="B72" s="27"/>
      <c r="C72" s="15" t="s">
        <v>208</v>
      </c>
      <c r="D72" s="17">
        <v>2</v>
      </c>
      <c r="E72" s="5" t="s">
        <v>50</v>
      </c>
      <c r="F72" s="37"/>
      <c r="G72" s="38"/>
      <c r="H72" s="38"/>
      <c r="I72" s="38"/>
      <c r="J72" s="146"/>
      <c r="K72" s="37"/>
      <c r="L72" s="38"/>
      <c r="M72" s="38"/>
      <c r="N72" s="38"/>
      <c r="O72" s="175"/>
      <c r="P72" s="176"/>
      <c r="Q72" s="74" t="str">
        <f aca="true" t="shared" si="2" ref="Q72:Q135">IF(COUNTIF(F72:I72,"X")&lt;&gt;1,"Märgi x-ga enesehinnang",IF(COUNTIF(K72:N72,"X")&lt;&gt;1,"Märgi x-ga töörühma hinnang",""))</f>
        <v>Märgi x-ga enesehinnang</v>
      </c>
    </row>
    <row r="73" spans="1:17" s="3" customFormat="1" ht="60">
      <c r="A73" s="35">
        <f t="shared" si="1"/>
        <v>60</v>
      </c>
      <c r="B73" s="27"/>
      <c r="C73" s="15" t="s">
        <v>208</v>
      </c>
      <c r="D73" s="17">
        <v>2</v>
      </c>
      <c r="E73" s="5" t="s">
        <v>51</v>
      </c>
      <c r="F73" s="37"/>
      <c r="G73" s="38"/>
      <c r="H73" s="38"/>
      <c r="I73" s="38"/>
      <c r="J73" s="146"/>
      <c r="K73" s="37"/>
      <c r="L73" s="38"/>
      <c r="M73" s="38"/>
      <c r="N73" s="38"/>
      <c r="O73" s="175"/>
      <c r="P73" s="176"/>
      <c r="Q73" s="74" t="str">
        <f t="shared" si="2"/>
        <v>Märgi x-ga enesehinnang</v>
      </c>
    </row>
    <row r="74" spans="1:17" s="3" customFormat="1" ht="45">
      <c r="A74" s="35">
        <f t="shared" si="1"/>
        <v>61</v>
      </c>
      <c r="B74" s="29"/>
      <c r="C74" s="15" t="s">
        <v>208</v>
      </c>
      <c r="D74" s="17">
        <v>2</v>
      </c>
      <c r="E74" s="5" t="s">
        <v>52</v>
      </c>
      <c r="F74" s="37"/>
      <c r="G74" s="38"/>
      <c r="H74" s="38"/>
      <c r="I74" s="38"/>
      <c r="J74" s="146"/>
      <c r="K74" s="37"/>
      <c r="L74" s="38"/>
      <c r="M74" s="38"/>
      <c r="N74" s="38"/>
      <c r="O74" s="175"/>
      <c r="P74" s="176"/>
      <c r="Q74" s="74" t="str">
        <f t="shared" si="2"/>
        <v>Märgi x-ga enesehinnang</v>
      </c>
    </row>
    <row r="75" spans="1:17" s="3" customFormat="1" ht="61.5" customHeight="1">
      <c r="A75" s="35">
        <f t="shared" si="1"/>
        <v>62</v>
      </c>
      <c r="B75" s="237" t="s">
        <v>53</v>
      </c>
      <c r="C75" s="15" t="s">
        <v>209</v>
      </c>
      <c r="D75" s="17">
        <v>2</v>
      </c>
      <c r="E75" s="5" t="s">
        <v>54</v>
      </c>
      <c r="F75" s="37"/>
      <c r="G75" s="38"/>
      <c r="H75" s="38"/>
      <c r="I75" s="38"/>
      <c r="J75" s="146"/>
      <c r="K75" s="37"/>
      <c r="L75" s="38"/>
      <c r="M75" s="38"/>
      <c r="N75" s="38"/>
      <c r="O75" s="175"/>
      <c r="P75" s="176"/>
      <c r="Q75" s="74" t="str">
        <f t="shared" si="2"/>
        <v>Märgi x-ga enesehinnang</v>
      </c>
    </row>
    <row r="76" spans="1:17" s="3" customFormat="1" ht="60">
      <c r="A76" s="35">
        <f t="shared" si="1"/>
        <v>63</v>
      </c>
      <c r="B76" s="237"/>
      <c r="C76" s="15" t="s">
        <v>209</v>
      </c>
      <c r="D76" s="17">
        <v>2</v>
      </c>
      <c r="E76" s="5" t="s">
        <v>55</v>
      </c>
      <c r="F76" s="37"/>
      <c r="G76" s="38"/>
      <c r="H76" s="38"/>
      <c r="I76" s="38"/>
      <c r="J76" s="146"/>
      <c r="K76" s="37"/>
      <c r="L76" s="38"/>
      <c r="M76" s="38"/>
      <c r="N76" s="38"/>
      <c r="O76" s="175"/>
      <c r="P76" s="176"/>
      <c r="Q76" s="74" t="str">
        <f t="shared" si="2"/>
        <v>Märgi x-ga enesehinnang</v>
      </c>
    </row>
    <row r="77" spans="1:17" s="3" customFormat="1" ht="45">
      <c r="A77" s="35">
        <f t="shared" si="1"/>
        <v>64</v>
      </c>
      <c r="B77" s="237"/>
      <c r="C77" s="15" t="s">
        <v>209</v>
      </c>
      <c r="D77" s="17">
        <v>2</v>
      </c>
      <c r="E77" s="5" t="s">
        <v>56</v>
      </c>
      <c r="F77" s="37"/>
      <c r="G77" s="38"/>
      <c r="H77" s="38"/>
      <c r="I77" s="38"/>
      <c r="J77" s="146"/>
      <c r="K77" s="37"/>
      <c r="L77" s="38"/>
      <c r="M77" s="38"/>
      <c r="N77" s="38"/>
      <c r="O77" s="175"/>
      <c r="P77" s="176"/>
      <c r="Q77" s="74" t="str">
        <f t="shared" si="2"/>
        <v>Märgi x-ga enesehinnang</v>
      </c>
    </row>
    <row r="78" spans="1:17" s="3" customFormat="1" ht="45">
      <c r="A78" s="35">
        <f t="shared" si="1"/>
        <v>65</v>
      </c>
      <c r="B78" s="27"/>
      <c r="C78" s="15" t="s">
        <v>209</v>
      </c>
      <c r="D78" s="17">
        <v>2</v>
      </c>
      <c r="E78" s="5" t="s">
        <v>58</v>
      </c>
      <c r="F78" s="37"/>
      <c r="G78" s="38"/>
      <c r="H78" s="38"/>
      <c r="I78" s="38"/>
      <c r="J78" s="146"/>
      <c r="K78" s="37"/>
      <c r="L78" s="38"/>
      <c r="M78" s="38"/>
      <c r="N78" s="38"/>
      <c r="O78" s="175"/>
      <c r="P78" s="176"/>
      <c r="Q78" s="74" t="str">
        <f t="shared" si="2"/>
        <v>Märgi x-ga enesehinnang</v>
      </c>
    </row>
    <row r="79" spans="1:17" s="3" customFormat="1" ht="60">
      <c r="A79" s="35">
        <f t="shared" si="1"/>
        <v>66</v>
      </c>
      <c r="B79" s="27"/>
      <c r="C79" s="15" t="s">
        <v>210</v>
      </c>
      <c r="D79" s="17">
        <v>2</v>
      </c>
      <c r="E79" s="5" t="s">
        <v>57</v>
      </c>
      <c r="F79" s="37"/>
      <c r="G79" s="38"/>
      <c r="H79" s="38"/>
      <c r="I79" s="38"/>
      <c r="J79" s="146"/>
      <c r="K79" s="37"/>
      <c r="L79" s="38"/>
      <c r="M79" s="38"/>
      <c r="N79" s="38"/>
      <c r="O79" s="175"/>
      <c r="P79" s="176"/>
      <c r="Q79" s="74" t="str">
        <f t="shared" si="2"/>
        <v>Märgi x-ga enesehinnang</v>
      </c>
    </row>
    <row r="80" spans="1:17" s="3" customFormat="1" ht="60">
      <c r="A80" s="35">
        <f t="shared" si="1"/>
        <v>67</v>
      </c>
      <c r="B80" s="27"/>
      <c r="C80" s="15" t="s">
        <v>210</v>
      </c>
      <c r="D80" s="17">
        <v>2</v>
      </c>
      <c r="E80" s="5" t="s">
        <v>51</v>
      </c>
      <c r="F80" s="37"/>
      <c r="G80" s="38"/>
      <c r="H80" s="38"/>
      <c r="I80" s="38"/>
      <c r="J80" s="146"/>
      <c r="K80" s="37"/>
      <c r="L80" s="38"/>
      <c r="M80" s="38"/>
      <c r="N80" s="38"/>
      <c r="O80" s="175"/>
      <c r="P80" s="176"/>
      <c r="Q80" s="74" t="str">
        <f t="shared" si="2"/>
        <v>Märgi x-ga enesehinnang</v>
      </c>
    </row>
    <row r="81" spans="1:17" s="3" customFormat="1" ht="45">
      <c r="A81" s="35">
        <f t="shared" si="1"/>
        <v>68</v>
      </c>
      <c r="B81" s="27"/>
      <c r="C81" s="15" t="s">
        <v>210</v>
      </c>
      <c r="D81" s="17">
        <v>2</v>
      </c>
      <c r="E81" s="5" t="s">
        <v>52</v>
      </c>
      <c r="F81" s="37"/>
      <c r="G81" s="38"/>
      <c r="H81" s="38"/>
      <c r="I81" s="38"/>
      <c r="J81" s="146"/>
      <c r="K81" s="37"/>
      <c r="L81" s="38"/>
      <c r="M81" s="38"/>
      <c r="N81" s="38"/>
      <c r="O81" s="175"/>
      <c r="P81" s="176"/>
      <c r="Q81" s="74" t="str">
        <f t="shared" si="2"/>
        <v>Märgi x-ga enesehinnang</v>
      </c>
    </row>
    <row r="82" spans="1:17" s="3" customFormat="1" ht="15">
      <c r="A82" s="162"/>
      <c r="B82" s="170"/>
      <c r="C82" s="164" t="s">
        <v>59</v>
      </c>
      <c r="D82" s="162"/>
      <c r="E82" s="165"/>
      <c r="F82" s="167"/>
      <c r="G82" s="153"/>
      <c r="H82" s="153"/>
      <c r="I82" s="153"/>
      <c r="J82" s="162"/>
      <c r="K82" s="167"/>
      <c r="L82" s="153"/>
      <c r="M82" s="153"/>
      <c r="N82" s="153"/>
      <c r="O82" s="154"/>
      <c r="P82" s="154"/>
      <c r="Q82" s="161"/>
    </row>
    <row r="83" spans="1:17" s="3" customFormat="1" ht="165">
      <c r="A83" s="35">
        <f>A81+1</f>
        <v>69</v>
      </c>
      <c r="B83" s="28"/>
      <c r="C83" s="15" t="s">
        <v>211</v>
      </c>
      <c r="D83" s="17">
        <v>2</v>
      </c>
      <c r="E83" s="5" t="s">
        <v>60</v>
      </c>
      <c r="F83" s="37"/>
      <c r="G83" s="38"/>
      <c r="H83" s="38"/>
      <c r="I83" s="38"/>
      <c r="J83" s="146"/>
      <c r="K83" s="37"/>
      <c r="L83" s="38"/>
      <c r="M83" s="38"/>
      <c r="N83" s="38"/>
      <c r="O83" s="175"/>
      <c r="P83" s="176"/>
      <c r="Q83" s="74" t="str">
        <f t="shared" si="2"/>
        <v>Märgi x-ga enesehinnang</v>
      </c>
    </row>
    <row r="84" spans="1:17" s="3" customFormat="1" ht="45">
      <c r="A84" s="35">
        <f t="shared" si="1"/>
        <v>70</v>
      </c>
      <c r="B84" s="28"/>
      <c r="C84" s="15" t="s">
        <v>211</v>
      </c>
      <c r="D84" s="17">
        <v>2</v>
      </c>
      <c r="E84" s="5" t="s">
        <v>61</v>
      </c>
      <c r="F84" s="37"/>
      <c r="G84" s="38"/>
      <c r="H84" s="38"/>
      <c r="I84" s="38"/>
      <c r="J84" s="146"/>
      <c r="K84" s="37"/>
      <c r="L84" s="38"/>
      <c r="M84" s="38"/>
      <c r="N84" s="38"/>
      <c r="O84" s="175"/>
      <c r="P84" s="176"/>
      <c r="Q84" s="74" t="str">
        <f t="shared" si="2"/>
        <v>Märgi x-ga enesehinnang</v>
      </c>
    </row>
    <row r="85" spans="1:17" s="3" customFormat="1" ht="15">
      <c r="A85" s="35">
        <f t="shared" si="1"/>
        <v>71</v>
      </c>
      <c r="B85" s="28"/>
      <c r="C85" s="15" t="s">
        <v>211</v>
      </c>
      <c r="D85" s="17">
        <v>2</v>
      </c>
      <c r="E85" s="5" t="s">
        <v>62</v>
      </c>
      <c r="F85" s="37"/>
      <c r="G85" s="38"/>
      <c r="H85" s="38"/>
      <c r="I85" s="38"/>
      <c r="J85" s="146"/>
      <c r="K85" s="37"/>
      <c r="L85" s="38"/>
      <c r="M85" s="38"/>
      <c r="N85" s="38"/>
      <c r="O85" s="175"/>
      <c r="P85" s="176"/>
      <c r="Q85" s="74" t="str">
        <f t="shared" si="2"/>
        <v>Märgi x-ga enesehinnang</v>
      </c>
    </row>
    <row r="86" spans="1:17" s="3" customFormat="1" ht="15">
      <c r="A86" s="35">
        <f t="shared" si="1"/>
        <v>72</v>
      </c>
      <c r="B86" s="28"/>
      <c r="C86" s="15" t="s">
        <v>211</v>
      </c>
      <c r="D86" s="17">
        <v>2</v>
      </c>
      <c r="E86" s="5" t="s">
        <v>63</v>
      </c>
      <c r="F86" s="37"/>
      <c r="G86" s="38"/>
      <c r="H86" s="38"/>
      <c r="I86" s="38"/>
      <c r="J86" s="146"/>
      <c r="K86" s="37"/>
      <c r="L86" s="38"/>
      <c r="M86" s="38"/>
      <c r="N86" s="38"/>
      <c r="O86" s="175"/>
      <c r="P86" s="176"/>
      <c r="Q86" s="74" t="str">
        <f t="shared" si="2"/>
        <v>Märgi x-ga enesehinnang</v>
      </c>
    </row>
    <row r="87" spans="1:17" s="3" customFormat="1" ht="90">
      <c r="A87" s="35">
        <f aca="true" t="shared" si="3" ref="A87:A150">A86+1</f>
        <v>73</v>
      </c>
      <c r="B87" s="28"/>
      <c r="C87" s="15" t="s">
        <v>212</v>
      </c>
      <c r="D87" s="17">
        <v>2</v>
      </c>
      <c r="E87" s="5" t="s">
        <v>64</v>
      </c>
      <c r="F87" s="37"/>
      <c r="G87" s="38"/>
      <c r="H87" s="38"/>
      <c r="I87" s="38"/>
      <c r="J87" s="146"/>
      <c r="K87" s="37"/>
      <c r="L87" s="38"/>
      <c r="M87" s="38"/>
      <c r="N87" s="38"/>
      <c r="O87" s="175"/>
      <c r="P87" s="176"/>
      <c r="Q87" s="74" t="str">
        <f t="shared" si="2"/>
        <v>Märgi x-ga enesehinnang</v>
      </c>
    </row>
    <row r="88" spans="1:17" s="3" customFormat="1" ht="60">
      <c r="A88" s="35">
        <f t="shared" si="3"/>
        <v>74</v>
      </c>
      <c r="B88" s="239" t="s">
        <v>65</v>
      </c>
      <c r="C88" s="15" t="s">
        <v>213</v>
      </c>
      <c r="D88" s="17">
        <v>2</v>
      </c>
      <c r="E88" s="5" t="s">
        <v>66</v>
      </c>
      <c r="F88" s="37"/>
      <c r="G88" s="38"/>
      <c r="H88" s="38"/>
      <c r="I88" s="38"/>
      <c r="J88" s="146"/>
      <c r="K88" s="37"/>
      <c r="L88" s="38"/>
      <c r="M88" s="38"/>
      <c r="N88" s="38"/>
      <c r="O88" s="175"/>
      <c r="P88" s="176"/>
      <c r="Q88" s="74" t="str">
        <f t="shared" si="2"/>
        <v>Märgi x-ga enesehinnang</v>
      </c>
    </row>
    <row r="89" spans="1:17" s="3" customFormat="1" ht="30">
      <c r="A89" s="35">
        <f t="shared" si="3"/>
        <v>75</v>
      </c>
      <c r="B89" s="239"/>
      <c r="C89" s="15" t="s">
        <v>213</v>
      </c>
      <c r="D89" s="17">
        <v>2</v>
      </c>
      <c r="E89" s="5" t="s">
        <v>67</v>
      </c>
      <c r="F89" s="37"/>
      <c r="G89" s="38"/>
      <c r="H89" s="38"/>
      <c r="I89" s="38"/>
      <c r="J89" s="146"/>
      <c r="K89" s="37"/>
      <c r="L89" s="38"/>
      <c r="M89" s="38"/>
      <c r="N89" s="38"/>
      <c r="O89" s="175"/>
      <c r="P89" s="176"/>
      <c r="Q89" s="74" t="str">
        <f t="shared" si="2"/>
        <v>Märgi x-ga enesehinnang</v>
      </c>
    </row>
    <row r="90" spans="1:17" s="3" customFormat="1" ht="45">
      <c r="A90" s="35">
        <f t="shared" si="3"/>
        <v>76</v>
      </c>
      <c r="B90" s="239"/>
      <c r="C90" s="15" t="s">
        <v>213</v>
      </c>
      <c r="D90" s="17">
        <v>2</v>
      </c>
      <c r="E90" s="5" t="s">
        <v>68</v>
      </c>
      <c r="F90" s="37"/>
      <c r="G90" s="38"/>
      <c r="H90" s="38"/>
      <c r="I90" s="38"/>
      <c r="J90" s="146"/>
      <c r="K90" s="37"/>
      <c r="L90" s="38"/>
      <c r="M90" s="38"/>
      <c r="N90" s="38"/>
      <c r="O90" s="175"/>
      <c r="P90" s="176"/>
      <c r="Q90" s="74" t="str">
        <f t="shared" si="2"/>
        <v>Märgi x-ga enesehinnang</v>
      </c>
    </row>
    <row r="91" spans="1:17" s="3" customFormat="1" ht="75">
      <c r="A91" s="35">
        <f t="shared" si="3"/>
        <v>77</v>
      </c>
      <c r="B91" s="239"/>
      <c r="C91" s="15" t="s">
        <v>213</v>
      </c>
      <c r="D91" s="17">
        <v>2</v>
      </c>
      <c r="E91" s="5" t="s">
        <v>69</v>
      </c>
      <c r="F91" s="37"/>
      <c r="G91" s="38"/>
      <c r="H91" s="38"/>
      <c r="I91" s="38"/>
      <c r="J91" s="146"/>
      <c r="K91" s="37"/>
      <c r="L91" s="38"/>
      <c r="M91" s="38"/>
      <c r="N91" s="38"/>
      <c r="O91" s="175"/>
      <c r="P91" s="176"/>
      <c r="Q91" s="74" t="str">
        <f t="shared" si="2"/>
        <v>Märgi x-ga enesehinnang</v>
      </c>
    </row>
    <row r="92" spans="1:17" s="3" customFormat="1" ht="30">
      <c r="A92" s="35">
        <f t="shared" si="3"/>
        <v>78</v>
      </c>
      <c r="B92" s="239"/>
      <c r="C92" s="15" t="s">
        <v>213</v>
      </c>
      <c r="D92" s="17">
        <v>2</v>
      </c>
      <c r="E92" s="5" t="s">
        <v>70</v>
      </c>
      <c r="F92" s="37"/>
      <c r="G92" s="38"/>
      <c r="H92" s="38"/>
      <c r="I92" s="38"/>
      <c r="J92" s="146"/>
      <c r="K92" s="37"/>
      <c r="L92" s="38"/>
      <c r="M92" s="38"/>
      <c r="N92" s="38"/>
      <c r="O92" s="175"/>
      <c r="P92" s="176"/>
      <c r="Q92" s="74" t="str">
        <f t="shared" si="2"/>
        <v>Märgi x-ga enesehinnang</v>
      </c>
    </row>
    <row r="93" spans="1:17" s="3" customFormat="1" ht="135">
      <c r="A93" s="35">
        <f t="shared" si="3"/>
        <v>79</v>
      </c>
      <c r="B93" s="237" t="s">
        <v>71</v>
      </c>
      <c r="C93" s="15" t="s">
        <v>214</v>
      </c>
      <c r="D93" s="17">
        <v>1</v>
      </c>
      <c r="E93" s="5" t="s">
        <v>72</v>
      </c>
      <c r="F93" s="37"/>
      <c r="G93" s="38"/>
      <c r="H93" s="38"/>
      <c r="I93" s="38"/>
      <c r="J93" s="146"/>
      <c r="K93" s="37"/>
      <c r="L93" s="38"/>
      <c r="M93" s="38"/>
      <c r="N93" s="38"/>
      <c r="O93" s="175"/>
      <c r="P93" s="176"/>
      <c r="Q93" s="74" t="str">
        <f t="shared" si="2"/>
        <v>Märgi x-ga enesehinnang</v>
      </c>
    </row>
    <row r="94" spans="1:17" s="3" customFormat="1" ht="60">
      <c r="A94" s="35">
        <f t="shared" si="3"/>
        <v>80</v>
      </c>
      <c r="B94" s="237"/>
      <c r="C94" s="15" t="s">
        <v>214</v>
      </c>
      <c r="D94" s="17">
        <v>1</v>
      </c>
      <c r="E94" s="5" t="s">
        <v>73</v>
      </c>
      <c r="F94" s="37"/>
      <c r="G94" s="38"/>
      <c r="H94" s="38"/>
      <c r="I94" s="38"/>
      <c r="J94" s="146"/>
      <c r="K94" s="37"/>
      <c r="L94" s="38"/>
      <c r="M94" s="38"/>
      <c r="N94" s="38"/>
      <c r="O94" s="175"/>
      <c r="P94" s="176"/>
      <c r="Q94" s="74" t="str">
        <f t="shared" si="2"/>
        <v>Märgi x-ga enesehinnang</v>
      </c>
    </row>
    <row r="95" spans="1:17" s="3" customFormat="1" ht="105">
      <c r="A95" s="35">
        <f t="shared" si="3"/>
        <v>81</v>
      </c>
      <c r="B95" s="237"/>
      <c r="C95" s="15" t="s">
        <v>214</v>
      </c>
      <c r="D95" s="17">
        <v>1</v>
      </c>
      <c r="E95" s="5" t="s">
        <v>74</v>
      </c>
      <c r="F95" s="37"/>
      <c r="G95" s="38"/>
      <c r="H95" s="38"/>
      <c r="I95" s="38"/>
      <c r="J95" s="146"/>
      <c r="K95" s="37"/>
      <c r="L95" s="38"/>
      <c r="M95" s="38"/>
      <c r="N95" s="38"/>
      <c r="O95" s="175"/>
      <c r="P95" s="176"/>
      <c r="Q95" s="74" t="str">
        <f t="shared" si="2"/>
        <v>Märgi x-ga enesehinnang</v>
      </c>
    </row>
    <row r="96" spans="1:17" s="3" customFormat="1" ht="75">
      <c r="A96" s="35">
        <f t="shared" si="3"/>
        <v>82</v>
      </c>
      <c r="B96" s="27"/>
      <c r="C96" s="15" t="s">
        <v>214</v>
      </c>
      <c r="D96" s="17">
        <v>1</v>
      </c>
      <c r="E96" s="5" t="s">
        <v>75</v>
      </c>
      <c r="F96" s="37"/>
      <c r="G96" s="38"/>
      <c r="H96" s="38"/>
      <c r="I96" s="38"/>
      <c r="J96" s="146"/>
      <c r="K96" s="37"/>
      <c r="L96" s="38"/>
      <c r="M96" s="38"/>
      <c r="N96" s="38"/>
      <c r="O96" s="175"/>
      <c r="P96" s="176"/>
      <c r="Q96" s="74" t="str">
        <f t="shared" si="2"/>
        <v>Märgi x-ga enesehinnang</v>
      </c>
    </row>
    <row r="97" spans="1:17" s="3" customFormat="1" ht="105">
      <c r="A97" s="35">
        <f t="shared" si="3"/>
        <v>83</v>
      </c>
      <c r="B97" s="27"/>
      <c r="C97" s="15" t="s">
        <v>215</v>
      </c>
      <c r="D97" s="17">
        <v>2</v>
      </c>
      <c r="E97" s="5" t="s">
        <v>76</v>
      </c>
      <c r="F97" s="37"/>
      <c r="G97" s="38"/>
      <c r="H97" s="38"/>
      <c r="I97" s="38"/>
      <c r="J97" s="146"/>
      <c r="K97" s="37"/>
      <c r="L97" s="38"/>
      <c r="M97" s="38"/>
      <c r="N97" s="38"/>
      <c r="O97" s="175"/>
      <c r="P97" s="176"/>
      <c r="Q97" s="74" t="str">
        <f t="shared" si="2"/>
        <v>Märgi x-ga enesehinnang</v>
      </c>
    </row>
    <row r="98" spans="1:17" s="3" customFormat="1" ht="45">
      <c r="A98" s="35">
        <f t="shared" si="3"/>
        <v>84</v>
      </c>
      <c r="B98" s="27"/>
      <c r="C98" s="15" t="s">
        <v>216</v>
      </c>
      <c r="D98" s="17">
        <v>2</v>
      </c>
      <c r="E98" s="5" t="s">
        <v>77</v>
      </c>
      <c r="F98" s="37"/>
      <c r="G98" s="38"/>
      <c r="H98" s="38"/>
      <c r="I98" s="38"/>
      <c r="J98" s="146"/>
      <c r="K98" s="37"/>
      <c r="L98" s="38"/>
      <c r="M98" s="38"/>
      <c r="N98" s="38"/>
      <c r="O98" s="175"/>
      <c r="P98" s="176"/>
      <c r="Q98" s="74" t="str">
        <f t="shared" si="2"/>
        <v>Märgi x-ga enesehinnang</v>
      </c>
    </row>
    <row r="99" spans="1:17" s="3" customFormat="1" ht="30">
      <c r="A99" s="35">
        <f t="shared" si="3"/>
        <v>85</v>
      </c>
      <c r="B99" s="27"/>
      <c r="C99" s="15" t="s">
        <v>216</v>
      </c>
      <c r="D99" s="17">
        <v>2</v>
      </c>
      <c r="E99" s="5" t="s">
        <v>78</v>
      </c>
      <c r="F99" s="37"/>
      <c r="G99" s="38"/>
      <c r="H99" s="38"/>
      <c r="I99" s="38"/>
      <c r="J99" s="146"/>
      <c r="K99" s="37"/>
      <c r="L99" s="38"/>
      <c r="M99" s="38"/>
      <c r="N99" s="38"/>
      <c r="O99" s="175"/>
      <c r="P99" s="176"/>
      <c r="Q99" s="74" t="str">
        <f t="shared" si="2"/>
        <v>Märgi x-ga enesehinnang</v>
      </c>
    </row>
    <row r="100" spans="1:17" s="3" customFormat="1" ht="45">
      <c r="A100" s="35">
        <f t="shared" si="3"/>
        <v>86</v>
      </c>
      <c r="B100" s="27"/>
      <c r="C100" s="15" t="s">
        <v>216</v>
      </c>
      <c r="D100" s="17">
        <v>2</v>
      </c>
      <c r="E100" s="5" t="s">
        <v>79</v>
      </c>
      <c r="F100" s="37"/>
      <c r="G100" s="38"/>
      <c r="H100" s="38"/>
      <c r="I100" s="38"/>
      <c r="J100" s="146"/>
      <c r="K100" s="37"/>
      <c r="L100" s="38"/>
      <c r="M100" s="38"/>
      <c r="N100" s="38"/>
      <c r="O100" s="175"/>
      <c r="P100" s="176"/>
      <c r="Q100" s="74" t="str">
        <f t="shared" si="2"/>
        <v>Märgi x-ga enesehinnang</v>
      </c>
    </row>
    <row r="101" spans="1:17" s="3" customFormat="1" ht="75">
      <c r="A101" s="35">
        <f t="shared" si="3"/>
        <v>87</v>
      </c>
      <c r="B101" s="27"/>
      <c r="C101" s="15" t="s">
        <v>216</v>
      </c>
      <c r="D101" s="17">
        <v>2</v>
      </c>
      <c r="E101" s="5" t="s">
        <v>80</v>
      </c>
      <c r="F101" s="37"/>
      <c r="G101" s="38"/>
      <c r="H101" s="38"/>
      <c r="I101" s="38"/>
      <c r="J101" s="146"/>
      <c r="K101" s="37"/>
      <c r="L101" s="38"/>
      <c r="M101" s="38"/>
      <c r="N101" s="38"/>
      <c r="O101" s="175"/>
      <c r="P101" s="176"/>
      <c r="Q101" s="74" t="str">
        <f t="shared" si="2"/>
        <v>Märgi x-ga enesehinnang</v>
      </c>
    </row>
    <row r="102" spans="1:17" s="3" customFormat="1" ht="45">
      <c r="A102" s="35">
        <f t="shared" si="3"/>
        <v>88</v>
      </c>
      <c r="B102" s="27"/>
      <c r="C102" s="15" t="s">
        <v>216</v>
      </c>
      <c r="D102" s="17">
        <v>2</v>
      </c>
      <c r="E102" s="5" t="s">
        <v>81</v>
      </c>
      <c r="F102" s="37"/>
      <c r="G102" s="38"/>
      <c r="H102" s="38"/>
      <c r="I102" s="38"/>
      <c r="J102" s="146"/>
      <c r="K102" s="37"/>
      <c r="L102" s="38"/>
      <c r="M102" s="38"/>
      <c r="N102" s="38"/>
      <c r="O102" s="175"/>
      <c r="P102" s="176"/>
      <c r="Q102" s="74" t="str">
        <f t="shared" si="2"/>
        <v>Märgi x-ga enesehinnang</v>
      </c>
    </row>
    <row r="103" spans="1:17" s="3" customFormat="1" ht="90">
      <c r="A103" s="35">
        <f t="shared" si="3"/>
        <v>89</v>
      </c>
      <c r="B103" s="27"/>
      <c r="C103" s="15" t="s">
        <v>217</v>
      </c>
      <c r="D103" s="17">
        <v>2</v>
      </c>
      <c r="E103" s="5" t="s">
        <v>82</v>
      </c>
      <c r="F103" s="37"/>
      <c r="G103" s="38"/>
      <c r="H103" s="38"/>
      <c r="I103" s="38"/>
      <c r="J103" s="146"/>
      <c r="K103" s="37"/>
      <c r="L103" s="38"/>
      <c r="M103" s="38"/>
      <c r="N103" s="38"/>
      <c r="O103" s="175"/>
      <c r="P103" s="176"/>
      <c r="Q103" s="74" t="str">
        <f t="shared" si="2"/>
        <v>Märgi x-ga enesehinnang</v>
      </c>
    </row>
    <row r="104" spans="1:17" s="3" customFormat="1" ht="45">
      <c r="A104" s="35">
        <f t="shared" si="3"/>
        <v>90</v>
      </c>
      <c r="B104" s="27"/>
      <c r="C104" s="15" t="s">
        <v>217</v>
      </c>
      <c r="D104" s="17">
        <v>2</v>
      </c>
      <c r="E104" s="8" t="s">
        <v>83</v>
      </c>
      <c r="F104" s="39"/>
      <c r="G104" s="38"/>
      <c r="H104" s="38"/>
      <c r="I104" s="38"/>
      <c r="J104" s="146"/>
      <c r="K104" s="39"/>
      <c r="L104" s="38"/>
      <c r="M104" s="38"/>
      <c r="N104" s="38"/>
      <c r="O104" s="175"/>
      <c r="P104" s="176"/>
      <c r="Q104" s="74" t="str">
        <f t="shared" si="2"/>
        <v>Märgi x-ga enesehinnang</v>
      </c>
    </row>
    <row r="105" spans="1:17" s="3" customFormat="1" ht="90">
      <c r="A105" s="35">
        <f t="shared" si="3"/>
        <v>91</v>
      </c>
      <c r="B105" s="27"/>
      <c r="C105" s="15" t="s">
        <v>217</v>
      </c>
      <c r="D105" s="17">
        <v>2</v>
      </c>
      <c r="E105" s="8" t="s">
        <v>84</v>
      </c>
      <c r="F105" s="39"/>
      <c r="G105" s="38"/>
      <c r="H105" s="38"/>
      <c r="I105" s="38"/>
      <c r="J105" s="146"/>
      <c r="K105" s="39"/>
      <c r="L105" s="38"/>
      <c r="M105" s="38"/>
      <c r="N105" s="38"/>
      <c r="O105" s="175"/>
      <c r="P105" s="176"/>
      <c r="Q105" s="74" t="str">
        <f t="shared" si="2"/>
        <v>Märgi x-ga enesehinnang</v>
      </c>
    </row>
    <row r="106" spans="1:17" s="3" customFormat="1" ht="75">
      <c r="A106" s="35">
        <f t="shared" si="3"/>
        <v>92</v>
      </c>
      <c r="B106" s="27"/>
      <c r="C106" s="15" t="s">
        <v>217</v>
      </c>
      <c r="D106" s="17">
        <v>2</v>
      </c>
      <c r="E106" s="5" t="s">
        <v>85</v>
      </c>
      <c r="F106" s="37"/>
      <c r="G106" s="38"/>
      <c r="H106" s="38"/>
      <c r="I106" s="38"/>
      <c r="J106" s="146"/>
      <c r="K106" s="37"/>
      <c r="L106" s="38"/>
      <c r="M106" s="38"/>
      <c r="N106" s="38"/>
      <c r="O106" s="175"/>
      <c r="P106" s="176"/>
      <c r="Q106" s="74" t="str">
        <f t="shared" si="2"/>
        <v>Märgi x-ga enesehinnang</v>
      </c>
    </row>
    <row r="107" spans="1:17" s="3" customFormat="1" ht="78.75" customHeight="1">
      <c r="A107" s="35">
        <f t="shared" si="3"/>
        <v>93</v>
      </c>
      <c r="B107" s="237" t="s">
        <v>86</v>
      </c>
      <c r="C107" s="15" t="s">
        <v>218</v>
      </c>
      <c r="D107" s="17">
        <v>2</v>
      </c>
      <c r="E107" s="5" t="s">
        <v>87</v>
      </c>
      <c r="F107" s="37"/>
      <c r="G107" s="38"/>
      <c r="H107" s="38"/>
      <c r="I107" s="38"/>
      <c r="J107" s="146"/>
      <c r="K107" s="37"/>
      <c r="L107" s="38"/>
      <c r="M107" s="38"/>
      <c r="N107" s="38"/>
      <c r="O107" s="175"/>
      <c r="P107" s="176"/>
      <c r="Q107" s="74" t="str">
        <f t="shared" si="2"/>
        <v>Märgi x-ga enesehinnang</v>
      </c>
    </row>
    <row r="108" spans="1:17" s="3" customFormat="1" ht="60">
      <c r="A108" s="35">
        <f t="shared" si="3"/>
        <v>94</v>
      </c>
      <c r="B108" s="237"/>
      <c r="C108" s="15" t="s">
        <v>218</v>
      </c>
      <c r="D108" s="17">
        <v>2</v>
      </c>
      <c r="E108" s="8" t="s">
        <v>88</v>
      </c>
      <c r="F108" s="39"/>
      <c r="G108" s="38"/>
      <c r="H108" s="38"/>
      <c r="I108" s="38"/>
      <c r="J108" s="146"/>
      <c r="K108" s="39"/>
      <c r="L108" s="38"/>
      <c r="M108" s="38"/>
      <c r="N108" s="38"/>
      <c r="O108" s="175"/>
      <c r="P108" s="176"/>
      <c r="Q108" s="74" t="str">
        <f t="shared" si="2"/>
        <v>Märgi x-ga enesehinnang</v>
      </c>
    </row>
    <row r="109" spans="1:17" s="3" customFormat="1" ht="60">
      <c r="A109" s="35">
        <f t="shared" si="3"/>
        <v>95</v>
      </c>
      <c r="B109" s="237"/>
      <c r="C109" s="15" t="s">
        <v>218</v>
      </c>
      <c r="D109" s="17">
        <v>2</v>
      </c>
      <c r="E109" s="8" t="s">
        <v>89</v>
      </c>
      <c r="F109" s="39"/>
      <c r="G109" s="38"/>
      <c r="H109" s="38"/>
      <c r="I109" s="38"/>
      <c r="J109" s="146"/>
      <c r="K109" s="39"/>
      <c r="L109" s="38"/>
      <c r="M109" s="38"/>
      <c r="N109" s="38"/>
      <c r="O109" s="175"/>
      <c r="P109" s="176"/>
      <c r="Q109" s="74" t="str">
        <f t="shared" si="2"/>
        <v>Märgi x-ga enesehinnang</v>
      </c>
    </row>
    <row r="110" spans="1:17" s="3" customFormat="1" ht="60">
      <c r="A110" s="35">
        <f t="shared" si="3"/>
        <v>96</v>
      </c>
      <c r="B110" s="28"/>
      <c r="C110" s="15" t="s">
        <v>219</v>
      </c>
      <c r="D110" s="17">
        <v>2</v>
      </c>
      <c r="E110" s="5" t="s">
        <v>90</v>
      </c>
      <c r="F110" s="37"/>
      <c r="G110" s="38"/>
      <c r="H110" s="38"/>
      <c r="I110" s="38"/>
      <c r="J110" s="146"/>
      <c r="K110" s="37"/>
      <c r="L110" s="38"/>
      <c r="M110" s="38"/>
      <c r="N110" s="38"/>
      <c r="O110" s="175"/>
      <c r="P110" s="176"/>
      <c r="Q110" s="74" t="str">
        <f t="shared" si="2"/>
        <v>Märgi x-ga enesehinnang</v>
      </c>
    </row>
    <row r="111" spans="1:17" s="3" customFormat="1" ht="75">
      <c r="A111" s="35">
        <f t="shared" si="3"/>
        <v>97</v>
      </c>
      <c r="B111" s="27"/>
      <c r="C111" s="15" t="s">
        <v>220</v>
      </c>
      <c r="D111" s="17">
        <v>2</v>
      </c>
      <c r="E111" s="5" t="s">
        <v>91</v>
      </c>
      <c r="F111" s="37"/>
      <c r="G111" s="38"/>
      <c r="H111" s="38"/>
      <c r="I111" s="38"/>
      <c r="J111" s="146"/>
      <c r="K111" s="37"/>
      <c r="L111" s="38"/>
      <c r="M111" s="38"/>
      <c r="N111" s="38"/>
      <c r="O111" s="175"/>
      <c r="P111" s="176"/>
      <c r="Q111" s="74" t="str">
        <f t="shared" si="2"/>
        <v>Märgi x-ga enesehinnang</v>
      </c>
    </row>
    <row r="112" spans="1:17" s="3" customFormat="1" ht="97.5" customHeight="1">
      <c r="A112" s="35">
        <f t="shared" si="3"/>
        <v>98</v>
      </c>
      <c r="B112" s="237" t="s">
        <v>92</v>
      </c>
      <c r="C112" s="15" t="s">
        <v>221</v>
      </c>
      <c r="D112" s="17">
        <v>1</v>
      </c>
      <c r="E112" s="5" t="s">
        <v>93</v>
      </c>
      <c r="F112" s="37"/>
      <c r="G112" s="38"/>
      <c r="H112" s="38"/>
      <c r="I112" s="38"/>
      <c r="J112" s="146"/>
      <c r="K112" s="37"/>
      <c r="L112" s="38"/>
      <c r="M112" s="38"/>
      <c r="N112" s="38"/>
      <c r="O112" s="175"/>
      <c r="P112" s="176"/>
      <c r="Q112" s="74" t="str">
        <f t="shared" si="2"/>
        <v>Märgi x-ga enesehinnang</v>
      </c>
    </row>
    <row r="113" spans="1:17" s="3" customFormat="1" ht="45">
      <c r="A113" s="35">
        <f t="shared" si="3"/>
        <v>99</v>
      </c>
      <c r="B113" s="237"/>
      <c r="C113" s="15" t="s">
        <v>221</v>
      </c>
      <c r="D113" s="17">
        <v>1</v>
      </c>
      <c r="E113" s="5" t="s">
        <v>94</v>
      </c>
      <c r="F113" s="37"/>
      <c r="G113" s="38"/>
      <c r="H113" s="38"/>
      <c r="I113" s="38"/>
      <c r="J113" s="146"/>
      <c r="K113" s="37"/>
      <c r="L113" s="38"/>
      <c r="M113" s="38"/>
      <c r="N113" s="38"/>
      <c r="O113" s="175"/>
      <c r="P113" s="176"/>
      <c r="Q113" s="74" t="str">
        <f t="shared" si="2"/>
        <v>Märgi x-ga enesehinnang</v>
      </c>
    </row>
    <row r="114" spans="1:17" s="3" customFormat="1" ht="45">
      <c r="A114" s="35">
        <f t="shared" si="3"/>
        <v>100</v>
      </c>
      <c r="B114" s="237"/>
      <c r="C114" s="15" t="s">
        <v>221</v>
      </c>
      <c r="D114" s="17">
        <v>1</v>
      </c>
      <c r="E114" s="5" t="s">
        <v>95</v>
      </c>
      <c r="F114" s="37"/>
      <c r="G114" s="38"/>
      <c r="H114" s="38"/>
      <c r="I114" s="38"/>
      <c r="J114" s="146"/>
      <c r="K114" s="37"/>
      <c r="L114" s="38"/>
      <c r="M114" s="38"/>
      <c r="N114" s="38"/>
      <c r="O114" s="175"/>
      <c r="P114" s="176"/>
      <c r="Q114" s="74" t="str">
        <f t="shared" si="2"/>
        <v>Märgi x-ga enesehinnang</v>
      </c>
    </row>
    <row r="115" spans="1:17" s="3" customFormat="1" ht="90">
      <c r="A115" s="35">
        <f t="shared" si="3"/>
        <v>101</v>
      </c>
      <c r="B115" s="28"/>
      <c r="C115" s="15" t="s">
        <v>221</v>
      </c>
      <c r="D115" s="17">
        <v>1</v>
      </c>
      <c r="E115" s="5" t="s">
        <v>96</v>
      </c>
      <c r="F115" s="37"/>
      <c r="G115" s="38"/>
      <c r="H115" s="38"/>
      <c r="I115" s="38"/>
      <c r="J115" s="146"/>
      <c r="K115" s="37"/>
      <c r="L115" s="38"/>
      <c r="M115" s="38"/>
      <c r="N115" s="38"/>
      <c r="O115" s="175"/>
      <c r="P115" s="176"/>
      <c r="Q115" s="74" t="str">
        <f t="shared" si="2"/>
        <v>Märgi x-ga enesehinnang</v>
      </c>
    </row>
    <row r="116" spans="1:17" s="3" customFormat="1" ht="105">
      <c r="A116" s="35">
        <f t="shared" si="3"/>
        <v>102</v>
      </c>
      <c r="B116" s="237" t="s">
        <v>97</v>
      </c>
      <c r="C116" s="15" t="s">
        <v>222</v>
      </c>
      <c r="D116" s="17">
        <v>2</v>
      </c>
      <c r="E116" s="5" t="s">
        <v>98</v>
      </c>
      <c r="F116" s="37"/>
      <c r="G116" s="38"/>
      <c r="H116" s="38"/>
      <c r="I116" s="38"/>
      <c r="J116" s="146"/>
      <c r="K116" s="37"/>
      <c r="L116" s="38"/>
      <c r="M116" s="38"/>
      <c r="N116" s="38"/>
      <c r="O116" s="175"/>
      <c r="P116" s="176"/>
      <c r="Q116" s="74" t="str">
        <f t="shared" si="2"/>
        <v>Märgi x-ga enesehinnang</v>
      </c>
    </row>
    <row r="117" spans="1:17" s="3" customFormat="1" ht="30">
      <c r="A117" s="35">
        <f t="shared" si="3"/>
        <v>103</v>
      </c>
      <c r="B117" s="237"/>
      <c r="C117" s="15" t="s">
        <v>223</v>
      </c>
      <c r="D117" s="17">
        <v>1</v>
      </c>
      <c r="E117" s="5" t="s">
        <v>99</v>
      </c>
      <c r="F117" s="37"/>
      <c r="G117" s="38"/>
      <c r="H117" s="38"/>
      <c r="I117" s="38"/>
      <c r="J117" s="146"/>
      <c r="K117" s="37"/>
      <c r="L117" s="38"/>
      <c r="M117" s="38"/>
      <c r="N117" s="38"/>
      <c r="O117" s="175"/>
      <c r="P117" s="176"/>
      <c r="Q117" s="74" t="str">
        <f t="shared" si="2"/>
        <v>Märgi x-ga enesehinnang</v>
      </c>
    </row>
    <row r="118" spans="1:17" s="3" customFormat="1" ht="30">
      <c r="A118" s="35">
        <f t="shared" si="3"/>
        <v>104</v>
      </c>
      <c r="B118" s="29"/>
      <c r="C118" s="15" t="s">
        <v>223</v>
      </c>
      <c r="D118" s="17">
        <v>1</v>
      </c>
      <c r="E118" s="5" t="s">
        <v>100</v>
      </c>
      <c r="F118" s="37"/>
      <c r="G118" s="38"/>
      <c r="H118" s="38"/>
      <c r="I118" s="38"/>
      <c r="J118" s="146"/>
      <c r="K118" s="37"/>
      <c r="L118" s="38"/>
      <c r="M118" s="38"/>
      <c r="N118" s="38"/>
      <c r="O118" s="175"/>
      <c r="P118" s="176"/>
      <c r="Q118" s="74" t="str">
        <f t="shared" si="2"/>
        <v>Märgi x-ga enesehinnang</v>
      </c>
    </row>
    <row r="119" spans="1:17" s="3" customFormat="1" ht="30">
      <c r="A119" s="35">
        <f t="shared" si="3"/>
        <v>105</v>
      </c>
      <c r="B119" s="27"/>
      <c r="C119" s="15" t="s">
        <v>223</v>
      </c>
      <c r="D119" s="17">
        <v>1</v>
      </c>
      <c r="E119" s="5" t="s">
        <v>101</v>
      </c>
      <c r="F119" s="37"/>
      <c r="G119" s="38"/>
      <c r="H119" s="38"/>
      <c r="I119" s="38"/>
      <c r="J119" s="146"/>
      <c r="K119" s="37"/>
      <c r="L119" s="38"/>
      <c r="M119" s="38"/>
      <c r="N119" s="38"/>
      <c r="O119" s="175"/>
      <c r="P119" s="176"/>
      <c r="Q119" s="74" t="str">
        <f t="shared" si="2"/>
        <v>Märgi x-ga enesehinnang</v>
      </c>
    </row>
    <row r="120" spans="1:17" s="3" customFormat="1" ht="90.75" customHeight="1">
      <c r="A120" s="35">
        <f t="shared" si="3"/>
        <v>106</v>
      </c>
      <c r="B120" s="237" t="s">
        <v>102</v>
      </c>
      <c r="C120" s="15" t="s">
        <v>224</v>
      </c>
      <c r="D120" s="17">
        <v>2</v>
      </c>
      <c r="E120" s="9" t="s">
        <v>103</v>
      </c>
      <c r="F120" s="37"/>
      <c r="G120" s="38"/>
      <c r="H120" s="38"/>
      <c r="I120" s="38"/>
      <c r="J120" s="146"/>
      <c r="K120" s="37"/>
      <c r="L120" s="38"/>
      <c r="M120" s="38"/>
      <c r="N120" s="38"/>
      <c r="O120" s="175"/>
      <c r="P120" s="176"/>
      <c r="Q120" s="74" t="str">
        <f t="shared" si="2"/>
        <v>Märgi x-ga enesehinnang</v>
      </c>
    </row>
    <row r="121" spans="1:17" s="3" customFormat="1" ht="90">
      <c r="A121" s="35">
        <f t="shared" si="3"/>
        <v>107</v>
      </c>
      <c r="B121" s="237"/>
      <c r="C121" s="15" t="s">
        <v>225</v>
      </c>
      <c r="D121" s="17">
        <v>2</v>
      </c>
      <c r="E121" s="5" t="s">
        <v>104</v>
      </c>
      <c r="F121" s="37"/>
      <c r="G121" s="38"/>
      <c r="H121" s="38"/>
      <c r="I121" s="38"/>
      <c r="J121" s="146"/>
      <c r="K121" s="37"/>
      <c r="L121" s="38"/>
      <c r="M121" s="38"/>
      <c r="N121" s="38"/>
      <c r="O121" s="175"/>
      <c r="P121" s="176"/>
      <c r="Q121" s="74" t="str">
        <f t="shared" si="2"/>
        <v>Märgi x-ga enesehinnang</v>
      </c>
    </row>
    <row r="122" spans="1:17" s="3" customFormat="1" ht="75">
      <c r="A122" s="35">
        <f t="shared" si="3"/>
        <v>108</v>
      </c>
      <c r="B122" s="27"/>
      <c r="C122" s="15" t="s">
        <v>226</v>
      </c>
      <c r="D122" s="17">
        <v>2</v>
      </c>
      <c r="E122" s="5" t="s">
        <v>105</v>
      </c>
      <c r="F122" s="37"/>
      <c r="G122" s="38"/>
      <c r="H122" s="38"/>
      <c r="I122" s="38"/>
      <c r="J122" s="146"/>
      <c r="K122" s="37"/>
      <c r="L122" s="38"/>
      <c r="M122" s="38"/>
      <c r="N122" s="38"/>
      <c r="O122" s="175"/>
      <c r="P122" s="176"/>
      <c r="Q122" s="74" t="str">
        <f t="shared" si="2"/>
        <v>Märgi x-ga enesehinnang</v>
      </c>
    </row>
    <row r="123" spans="1:17" s="3" customFormat="1" ht="15">
      <c r="A123" s="162"/>
      <c r="B123" s="169"/>
      <c r="C123" s="151" t="s">
        <v>106</v>
      </c>
      <c r="D123" s="162"/>
      <c r="E123" s="165"/>
      <c r="F123" s="167"/>
      <c r="G123" s="153"/>
      <c r="H123" s="153"/>
      <c r="I123" s="153"/>
      <c r="J123" s="162"/>
      <c r="K123" s="167"/>
      <c r="L123" s="153"/>
      <c r="M123" s="153"/>
      <c r="N123" s="153"/>
      <c r="O123" s="154"/>
      <c r="P123" s="154"/>
      <c r="Q123" s="161"/>
    </row>
    <row r="124" spans="1:17" s="3" customFormat="1" ht="105">
      <c r="A124" s="35">
        <f>A122+1</f>
        <v>109</v>
      </c>
      <c r="B124" s="237" t="s">
        <v>107</v>
      </c>
      <c r="C124" s="15" t="s">
        <v>227</v>
      </c>
      <c r="D124" s="17">
        <v>2</v>
      </c>
      <c r="E124" s="5" t="s">
        <v>108</v>
      </c>
      <c r="F124" s="37"/>
      <c r="G124" s="38"/>
      <c r="H124" s="38"/>
      <c r="I124" s="38"/>
      <c r="J124" s="146"/>
      <c r="K124" s="37"/>
      <c r="L124" s="38"/>
      <c r="M124" s="38"/>
      <c r="N124" s="38"/>
      <c r="O124" s="175"/>
      <c r="P124" s="176"/>
      <c r="Q124" s="74" t="str">
        <f t="shared" si="2"/>
        <v>Märgi x-ga enesehinnang</v>
      </c>
    </row>
    <row r="125" spans="1:17" s="3" customFormat="1" ht="90">
      <c r="A125" s="35">
        <f t="shared" si="3"/>
        <v>110</v>
      </c>
      <c r="B125" s="237"/>
      <c r="C125" s="15" t="s">
        <v>227</v>
      </c>
      <c r="D125" s="17">
        <v>2</v>
      </c>
      <c r="E125" s="5" t="s">
        <v>109</v>
      </c>
      <c r="F125" s="37"/>
      <c r="G125" s="38"/>
      <c r="H125" s="38"/>
      <c r="I125" s="38"/>
      <c r="J125" s="146"/>
      <c r="K125" s="37"/>
      <c r="L125" s="38"/>
      <c r="M125" s="38"/>
      <c r="N125" s="38"/>
      <c r="O125" s="175"/>
      <c r="P125" s="176"/>
      <c r="Q125" s="74" t="str">
        <f t="shared" si="2"/>
        <v>Märgi x-ga enesehinnang</v>
      </c>
    </row>
    <row r="126" spans="1:17" s="3" customFormat="1" ht="90">
      <c r="A126" s="35">
        <f t="shared" si="3"/>
        <v>111</v>
      </c>
      <c r="B126" s="27"/>
      <c r="C126" s="15" t="s">
        <v>227</v>
      </c>
      <c r="D126" s="17">
        <v>1</v>
      </c>
      <c r="E126" s="5" t="s">
        <v>110</v>
      </c>
      <c r="F126" s="37"/>
      <c r="G126" s="38"/>
      <c r="H126" s="38"/>
      <c r="I126" s="38"/>
      <c r="J126" s="146"/>
      <c r="K126" s="37"/>
      <c r="L126" s="38"/>
      <c r="M126" s="38"/>
      <c r="N126" s="38"/>
      <c r="O126" s="175"/>
      <c r="P126" s="176"/>
      <c r="Q126" s="74" t="str">
        <f t="shared" si="2"/>
        <v>Märgi x-ga enesehinnang</v>
      </c>
    </row>
    <row r="127" spans="1:17" s="3" customFormat="1" ht="60">
      <c r="A127" s="35">
        <f t="shared" si="3"/>
        <v>112</v>
      </c>
      <c r="B127" s="27"/>
      <c r="C127" s="15" t="s">
        <v>227</v>
      </c>
      <c r="D127" s="17">
        <v>1</v>
      </c>
      <c r="E127" s="5" t="s">
        <v>111</v>
      </c>
      <c r="F127" s="37"/>
      <c r="G127" s="38"/>
      <c r="H127" s="38"/>
      <c r="I127" s="38"/>
      <c r="J127" s="146"/>
      <c r="K127" s="37"/>
      <c r="L127" s="38"/>
      <c r="M127" s="38"/>
      <c r="N127" s="38"/>
      <c r="O127" s="175"/>
      <c r="P127" s="176"/>
      <c r="Q127" s="74" t="str">
        <f t="shared" si="2"/>
        <v>Märgi x-ga enesehinnang</v>
      </c>
    </row>
    <row r="128" spans="1:17" s="3" customFormat="1" ht="119.25" customHeight="1">
      <c r="A128" s="35">
        <f t="shared" si="3"/>
        <v>113</v>
      </c>
      <c r="B128" s="237" t="s">
        <v>112</v>
      </c>
      <c r="C128" s="15" t="s">
        <v>228</v>
      </c>
      <c r="D128" s="17">
        <v>2</v>
      </c>
      <c r="E128" s="5" t="s">
        <v>113</v>
      </c>
      <c r="F128" s="37"/>
      <c r="G128" s="38"/>
      <c r="H128" s="38"/>
      <c r="I128" s="38"/>
      <c r="J128" s="146"/>
      <c r="K128" s="37"/>
      <c r="L128" s="38"/>
      <c r="M128" s="38"/>
      <c r="N128" s="38"/>
      <c r="O128" s="175"/>
      <c r="P128" s="176"/>
      <c r="Q128" s="74" t="str">
        <f t="shared" si="2"/>
        <v>Märgi x-ga enesehinnang</v>
      </c>
    </row>
    <row r="129" spans="1:17" s="3" customFormat="1" ht="150">
      <c r="A129" s="35">
        <f t="shared" si="3"/>
        <v>114</v>
      </c>
      <c r="B129" s="237"/>
      <c r="C129" s="15" t="s">
        <v>228</v>
      </c>
      <c r="D129" s="17">
        <v>2</v>
      </c>
      <c r="E129" s="5" t="s">
        <v>114</v>
      </c>
      <c r="F129" s="37"/>
      <c r="G129" s="38"/>
      <c r="H129" s="38"/>
      <c r="I129" s="38"/>
      <c r="J129" s="146"/>
      <c r="K129" s="37"/>
      <c r="L129" s="38"/>
      <c r="M129" s="38"/>
      <c r="N129" s="38"/>
      <c r="O129" s="175"/>
      <c r="P129" s="176"/>
      <c r="Q129" s="74" t="str">
        <f t="shared" si="2"/>
        <v>Märgi x-ga enesehinnang</v>
      </c>
    </row>
    <row r="130" spans="1:17" s="3" customFormat="1" ht="45">
      <c r="A130" s="35">
        <f t="shared" si="3"/>
        <v>115</v>
      </c>
      <c r="B130" s="27"/>
      <c r="C130" s="15" t="s">
        <v>228</v>
      </c>
      <c r="D130" s="17">
        <v>2</v>
      </c>
      <c r="E130" s="5" t="s">
        <v>115</v>
      </c>
      <c r="F130" s="37"/>
      <c r="G130" s="38"/>
      <c r="H130" s="38"/>
      <c r="I130" s="38"/>
      <c r="J130" s="146"/>
      <c r="K130" s="37"/>
      <c r="L130" s="38"/>
      <c r="M130" s="38"/>
      <c r="N130" s="38"/>
      <c r="O130" s="175"/>
      <c r="P130" s="176"/>
      <c r="Q130" s="74" t="str">
        <f t="shared" si="2"/>
        <v>Märgi x-ga enesehinnang</v>
      </c>
    </row>
    <row r="131" spans="1:17" s="3" customFormat="1" ht="105">
      <c r="A131" s="35">
        <f t="shared" si="3"/>
        <v>116</v>
      </c>
      <c r="B131" s="27"/>
      <c r="C131" s="15" t="s">
        <v>229</v>
      </c>
      <c r="D131" s="17">
        <v>2</v>
      </c>
      <c r="E131" s="5" t="s">
        <v>116</v>
      </c>
      <c r="F131" s="37"/>
      <c r="G131" s="38"/>
      <c r="H131" s="38"/>
      <c r="I131" s="38"/>
      <c r="J131" s="146"/>
      <c r="K131" s="37"/>
      <c r="L131" s="38"/>
      <c r="M131" s="38"/>
      <c r="N131" s="38"/>
      <c r="O131" s="175"/>
      <c r="P131" s="176"/>
      <c r="Q131" s="74" t="str">
        <f t="shared" si="2"/>
        <v>Märgi x-ga enesehinnang</v>
      </c>
    </row>
    <row r="132" spans="1:17" s="3" customFormat="1" ht="45">
      <c r="A132" s="35">
        <f t="shared" si="3"/>
        <v>117</v>
      </c>
      <c r="B132" s="27"/>
      <c r="C132" s="15" t="s">
        <v>230</v>
      </c>
      <c r="D132" s="17">
        <v>2</v>
      </c>
      <c r="E132" s="5" t="s">
        <v>117</v>
      </c>
      <c r="F132" s="37"/>
      <c r="G132" s="38"/>
      <c r="H132" s="38"/>
      <c r="I132" s="38"/>
      <c r="J132" s="146"/>
      <c r="K132" s="37"/>
      <c r="L132" s="38"/>
      <c r="M132" s="38"/>
      <c r="N132" s="38"/>
      <c r="O132" s="175"/>
      <c r="P132" s="176"/>
      <c r="Q132" s="74" t="str">
        <f t="shared" si="2"/>
        <v>Märgi x-ga enesehinnang</v>
      </c>
    </row>
    <row r="133" spans="1:17" s="3" customFormat="1" ht="45">
      <c r="A133" s="35">
        <f t="shared" si="3"/>
        <v>118</v>
      </c>
      <c r="B133" s="27"/>
      <c r="C133" s="15" t="s">
        <v>230</v>
      </c>
      <c r="D133" s="17">
        <v>2</v>
      </c>
      <c r="E133" s="5" t="s">
        <v>118</v>
      </c>
      <c r="F133" s="37"/>
      <c r="G133" s="38"/>
      <c r="H133" s="38"/>
      <c r="I133" s="38"/>
      <c r="J133" s="146"/>
      <c r="K133" s="37"/>
      <c r="L133" s="38"/>
      <c r="M133" s="38"/>
      <c r="N133" s="38"/>
      <c r="O133" s="175"/>
      <c r="P133" s="176"/>
      <c r="Q133" s="74" t="str">
        <f t="shared" si="2"/>
        <v>Märgi x-ga enesehinnang</v>
      </c>
    </row>
    <row r="134" spans="1:17" s="3" customFormat="1" ht="60">
      <c r="A134" s="35">
        <f t="shared" si="3"/>
        <v>119</v>
      </c>
      <c r="B134" s="27"/>
      <c r="C134" s="15" t="s">
        <v>230</v>
      </c>
      <c r="D134" s="17">
        <v>2</v>
      </c>
      <c r="E134" s="5" t="s">
        <v>119</v>
      </c>
      <c r="F134" s="37"/>
      <c r="G134" s="38"/>
      <c r="H134" s="38"/>
      <c r="I134" s="38"/>
      <c r="J134" s="146"/>
      <c r="K134" s="37"/>
      <c r="L134" s="38"/>
      <c r="M134" s="38"/>
      <c r="N134" s="38"/>
      <c r="O134" s="175"/>
      <c r="P134" s="176"/>
      <c r="Q134" s="74" t="str">
        <f t="shared" si="2"/>
        <v>Märgi x-ga enesehinnang</v>
      </c>
    </row>
    <row r="135" spans="1:17" s="3" customFormat="1" ht="30">
      <c r="A135" s="35">
        <f t="shared" si="3"/>
        <v>120</v>
      </c>
      <c r="B135" s="27"/>
      <c r="C135" s="15" t="s">
        <v>230</v>
      </c>
      <c r="D135" s="17">
        <v>2</v>
      </c>
      <c r="E135" s="5" t="s">
        <v>120</v>
      </c>
      <c r="F135" s="37"/>
      <c r="G135" s="38"/>
      <c r="H135" s="38"/>
      <c r="I135" s="38"/>
      <c r="J135" s="146"/>
      <c r="K135" s="37"/>
      <c r="L135" s="38"/>
      <c r="M135" s="38"/>
      <c r="N135" s="38"/>
      <c r="O135" s="175"/>
      <c r="P135" s="176"/>
      <c r="Q135" s="74" t="str">
        <f t="shared" si="2"/>
        <v>Märgi x-ga enesehinnang</v>
      </c>
    </row>
    <row r="136" spans="1:17" s="3" customFormat="1" ht="60">
      <c r="A136" s="35">
        <f t="shared" si="3"/>
        <v>121</v>
      </c>
      <c r="B136" s="27"/>
      <c r="C136" s="15" t="s">
        <v>230</v>
      </c>
      <c r="D136" s="17">
        <v>2</v>
      </c>
      <c r="E136" s="5" t="s">
        <v>121</v>
      </c>
      <c r="F136" s="37"/>
      <c r="G136" s="38"/>
      <c r="H136" s="38"/>
      <c r="I136" s="38"/>
      <c r="J136" s="146"/>
      <c r="K136" s="37"/>
      <c r="L136" s="38"/>
      <c r="M136" s="38"/>
      <c r="N136" s="38"/>
      <c r="O136" s="175"/>
      <c r="P136" s="176"/>
      <c r="Q136" s="74" t="str">
        <f aca="true" t="shared" si="4" ref="Q136:Q158">IF(COUNTIF(F136:I136,"X")&lt;&gt;1,"Märgi x-ga enesehinnang",IF(COUNTIF(K136:N136,"X")&lt;&gt;1,"Märgi x-ga töörühma hinnang",""))</f>
        <v>Märgi x-ga enesehinnang</v>
      </c>
    </row>
    <row r="137" spans="1:17" s="3" customFormat="1" ht="210">
      <c r="A137" s="35">
        <f t="shared" si="3"/>
        <v>122</v>
      </c>
      <c r="B137" s="27"/>
      <c r="C137" s="15" t="s">
        <v>231</v>
      </c>
      <c r="D137" s="17">
        <v>2</v>
      </c>
      <c r="E137" s="5" t="s">
        <v>122</v>
      </c>
      <c r="F137" s="37"/>
      <c r="G137" s="38"/>
      <c r="H137" s="38"/>
      <c r="I137" s="38"/>
      <c r="J137" s="146"/>
      <c r="K137" s="37"/>
      <c r="L137" s="38"/>
      <c r="M137" s="38"/>
      <c r="N137" s="38"/>
      <c r="O137" s="175"/>
      <c r="P137" s="176"/>
      <c r="Q137" s="74" t="str">
        <f t="shared" si="4"/>
        <v>Märgi x-ga enesehinnang</v>
      </c>
    </row>
    <row r="138" spans="1:17" s="3" customFormat="1" ht="210">
      <c r="A138" s="35">
        <f t="shared" si="3"/>
        <v>123</v>
      </c>
      <c r="B138" s="27"/>
      <c r="C138" s="15" t="s">
        <v>232</v>
      </c>
      <c r="D138" s="17">
        <v>2</v>
      </c>
      <c r="E138" s="5" t="s">
        <v>123</v>
      </c>
      <c r="F138" s="37"/>
      <c r="G138" s="38"/>
      <c r="H138" s="38"/>
      <c r="I138" s="38"/>
      <c r="J138" s="146"/>
      <c r="K138" s="37"/>
      <c r="L138" s="38"/>
      <c r="M138" s="38"/>
      <c r="N138" s="38"/>
      <c r="O138" s="175"/>
      <c r="P138" s="176"/>
      <c r="Q138" s="74" t="str">
        <f t="shared" si="4"/>
        <v>Märgi x-ga enesehinnang</v>
      </c>
    </row>
    <row r="139" spans="1:17" s="3" customFormat="1" ht="30">
      <c r="A139" s="35">
        <f t="shared" si="3"/>
        <v>124</v>
      </c>
      <c r="B139" s="27"/>
      <c r="C139" s="15" t="s">
        <v>232</v>
      </c>
      <c r="D139" s="17">
        <v>1</v>
      </c>
      <c r="E139" s="5" t="s">
        <v>124</v>
      </c>
      <c r="F139" s="37"/>
      <c r="G139" s="38"/>
      <c r="H139" s="38"/>
      <c r="I139" s="38"/>
      <c r="J139" s="146"/>
      <c r="K139" s="37"/>
      <c r="L139" s="38"/>
      <c r="M139" s="38"/>
      <c r="N139" s="38"/>
      <c r="O139" s="175"/>
      <c r="P139" s="176"/>
      <c r="Q139" s="74" t="str">
        <f t="shared" si="4"/>
        <v>Märgi x-ga enesehinnang</v>
      </c>
    </row>
    <row r="140" spans="1:17" s="3" customFormat="1" ht="30">
      <c r="A140" s="35">
        <f t="shared" si="3"/>
        <v>125</v>
      </c>
      <c r="B140" s="27"/>
      <c r="C140" s="15" t="s">
        <v>232</v>
      </c>
      <c r="D140" s="17">
        <v>1</v>
      </c>
      <c r="E140" s="5" t="s">
        <v>125</v>
      </c>
      <c r="F140" s="37"/>
      <c r="G140" s="38"/>
      <c r="H140" s="38"/>
      <c r="I140" s="38"/>
      <c r="J140" s="146"/>
      <c r="K140" s="37"/>
      <c r="L140" s="38"/>
      <c r="M140" s="38"/>
      <c r="N140" s="38"/>
      <c r="O140" s="175"/>
      <c r="P140" s="176"/>
      <c r="Q140" s="74" t="str">
        <f t="shared" si="4"/>
        <v>Märgi x-ga enesehinnang</v>
      </c>
    </row>
    <row r="141" spans="1:17" s="3" customFormat="1" ht="75">
      <c r="A141" s="35">
        <f t="shared" si="3"/>
        <v>126</v>
      </c>
      <c r="B141" s="27"/>
      <c r="C141" s="15" t="s">
        <v>232</v>
      </c>
      <c r="D141" s="17">
        <v>2</v>
      </c>
      <c r="E141" s="5" t="s">
        <v>126</v>
      </c>
      <c r="F141" s="37"/>
      <c r="G141" s="38"/>
      <c r="H141" s="38"/>
      <c r="I141" s="38"/>
      <c r="J141" s="146"/>
      <c r="K141" s="37"/>
      <c r="L141" s="38"/>
      <c r="M141" s="38"/>
      <c r="N141" s="38"/>
      <c r="O141" s="175"/>
      <c r="P141" s="176"/>
      <c r="Q141" s="74" t="str">
        <f t="shared" si="4"/>
        <v>Märgi x-ga enesehinnang</v>
      </c>
    </row>
    <row r="142" spans="1:17" s="3" customFormat="1" ht="180">
      <c r="A142" s="35">
        <f t="shared" si="3"/>
        <v>127</v>
      </c>
      <c r="B142" s="27"/>
      <c r="C142" s="15" t="s">
        <v>233</v>
      </c>
      <c r="D142" s="17">
        <v>2</v>
      </c>
      <c r="E142" s="5" t="s">
        <v>127</v>
      </c>
      <c r="F142" s="37"/>
      <c r="G142" s="38"/>
      <c r="H142" s="38"/>
      <c r="I142" s="38"/>
      <c r="J142" s="146"/>
      <c r="K142" s="37"/>
      <c r="L142" s="38"/>
      <c r="M142" s="38"/>
      <c r="N142" s="38"/>
      <c r="O142" s="175"/>
      <c r="P142" s="176"/>
      <c r="Q142" s="74" t="str">
        <f t="shared" si="4"/>
        <v>Märgi x-ga enesehinnang</v>
      </c>
    </row>
    <row r="143" spans="1:17" s="3" customFormat="1" ht="75">
      <c r="A143" s="35">
        <f t="shared" si="3"/>
        <v>128</v>
      </c>
      <c r="B143" s="28"/>
      <c r="C143" s="15" t="s">
        <v>233</v>
      </c>
      <c r="D143" s="17">
        <v>2</v>
      </c>
      <c r="E143" s="5" t="s">
        <v>128</v>
      </c>
      <c r="F143" s="37"/>
      <c r="G143" s="38"/>
      <c r="H143" s="38"/>
      <c r="I143" s="38"/>
      <c r="J143" s="146"/>
      <c r="K143" s="37"/>
      <c r="L143" s="38"/>
      <c r="M143" s="38"/>
      <c r="N143" s="38"/>
      <c r="O143" s="175"/>
      <c r="P143" s="176"/>
      <c r="Q143" s="74" t="str">
        <f t="shared" si="4"/>
        <v>Märgi x-ga enesehinnang</v>
      </c>
    </row>
    <row r="144" spans="1:17" s="3" customFormat="1" ht="105">
      <c r="A144" s="35">
        <f t="shared" si="3"/>
        <v>129</v>
      </c>
      <c r="B144" s="28"/>
      <c r="C144" s="15" t="s">
        <v>233</v>
      </c>
      <c r="D144" s="17">
        <v>2</v>
      </c>
      <c r="E144" s="5" t="s">
        <v>129</v>
      </c>
      <c r="F144" s="37"/>
      <c r="G144" s="38"/>
      <c r="H144" s="38"/>
      <c r="I144" s="38"/>
      <c r="J144" s="146"/>
      <c r="K144" s="37"/>
      <c r="L144" s="38"/>
      <c r="M144" s="38"/>
      <c r="N144" s="38"/>
      <c r="O144" s="175"/>
      <c r="P144" s="176"/>
      <c r="Q144" s="74" t="str">
        <f t="shared" si="4"/>
        <v>Märgi x-ga enesehinnang</v>
      </c>
    </row>
    <row r="145" spans="1:17" s="3" customFormat="1" ht="90">
      <c r="A145" s="35">
        <f t="shared" si="3"/>
        <v>130</v>
      </c>
      <c r="B145" s="27"/>
      <c r="C145" s="15" t="s">
        <v>233</v>
      </c>
      <c r="D145" s="17">
        <v>2</v>
      </c>
      <c r="E145" s="5" t="s">
        <v>130</v>
      </c>
      <c r="F145" s="37"/>
      <c r="G145" s="38"/>
      <c r="H145" s="38"/>
      <c r="I145" s="38"/>
      <c r="J145" s="146"/>
      <c r="K145" s="37"/>
      <c r="L145" s="38"/>
      <c r="M145" s="38"/>
      <c r="N145" s="38"/>
      <c r="O145" s="175"/>
      <c r="P145" s="176"/>
      <c r="Q145" s="74" t="str">
        <f t="shared" si="4"/>
        <v>Märgi x-ga enesehinnang</v>
      </c>
    </row>
    <row r="146" spans="1:17" s="3" customFormat="1" ht="60">
      <c r="A146" s="35">
        <f t="shared" si="3"/>
        <v>131</v>
      </c>
      <c r="B146" s="237" t="s">
        <v>131</v>
      </c>
      <c r="C146" s="15" t="s">
        <v>234</v>
      </c>
      <c r="D146" s="17">
        <v>2</v>
      </c>
      <c r="E146" s="5" t="s">
        <v>132</v>
      </c>
      <c r="F146" s="37"/>
      <c r="G146" s="38"/>
      <c r="H146" s="38"/>
      <c r="I146" s="38"/>
      <c r="J146" s="146"/>
      <c r="K146" s="37"/>
      <c r="L146" s="38"/>
      <c r="M146" s="38"/>
      <c r="N146" s="38"/>
      <c r="O146" s="175"/>
      <c r="P146" s="176"/>
      <c r="Q146" s="74" t="str">
        <f t="shared" si="4"/>
        <v>Märgi x-ga enesehinnang</v>
      </c>
    </row>
    <row r="147" spans="1:17" s="3" customFormat="1" ht="75">
      <c r="A147" s="35">
        <f t="shared" si="3"/>
        <v>132</v>
      </c>
      <c r="B147" s="237"/>
      <c r="C147" s="15" t="s">
        <v>234</v>
      </c>
      <c r="D147" s="17">
        <v>2</v>
      </c>
      <c r="E147" s="5" t="s">
        <v>133</v>
      </c>
      <c r="F147" s="37"/>
      <c r="G147" s="38"/>
      <c r="H147" s="38"/>
      <c r="I147" s="38"/>
      <c r="J147" s="146"/>
      <c r="K147" s="37"/>
      <c r="L147" s="38"/>
      <c r="M147" s="38"/>
      <c r="N147" s="38"/>
      <c r="O147" s="175"/>
      <c r="P147" s="176"/>
      <c r="Q147" s="74" t="str">
        <f t="shared" si="4"/>
        <v>Märgi x-ga enesehinnang</v>
      </c>
    </row>
    <row r="148" spans="1:17" s="3" customFormat="1" ht="30">
      <c r="A148" s="35">
        <f t="shared" si="3"/>
        <v>133</v>
      </c>
      <c r="B148" s="27"/>
      <c r="C148" s="15" t="s">
        <v>234</v>
      </c>
      <c r="D148" s="17">
        <v>2</v>
      </c>
      <c r="E148" s="5" t="s">
        <v>134</v>
      </c>
      <c r="F148" s="37"/>
      <c r="G148" s="38"/>
      <c r="H148" s="38"/>
      <c r="I148" s="38"/>
      <c r="J148" s="146"/>
      <c r="K148" s="37"/>
      <c r="L148" s="38"/>
      <c r="M148" s="38"/>
      <c r="N148" s="38"/>
      <c r="O148" s="175"/>
      <c r="P148" s="176"/>
      <c r="Q148" s="74" t="str">
        <f t="shared" si="4"/>
        <v>Märgi x-ga enesehinnang</v>
      </c>
    </row>
    <row r="149" spans="1:17" s="3" customFormat="1" ht="90">
      <c r="A149" s="35">
        <f t="shared" si="3"/>
        <v>134</v>
      </c>
      <c r="B149" s="27"/>
      <c r="C149" s="15" t="s">
        <v>234</v>
      </c>
      <c r="D149" s="17">
        <v>2</v>
      </c>
      <c r="E149" s="5" t="s">
        <v>135</v>
      </c>
      <c r="F149" s="37"/>
      <c r="G149" s="38"/>
      <c r="H149" s="38"/>
      <c r="I149" s="38"/>
      <c r="J149" s="146"/>
      <c r="K149" s="37"/>
      <c r="L149" s="38"/>
      <c r="M149" s="38"/>
      <c r="N149" s="38"/>
      <c r="O149" s="175"/>
      <c r="P149" s="176"/>
      <c r="Q149" s="74" t="str">
        <f t="shared" si="4"/>
        <v>Märgi x-ga enesehinnang</v>
      </c>
    </row>
    <row r="150" spans="1:17" s="3" customFormat="1" ht="120">
      <c r="A150" s="35">
        <f t="shared" si="3"/>
        <v>135</v>
      </c>
      <c r="B150" s="27"/>
      <c r="C150" s="15" t="s">
        <v>235</v>
      </c>
      <c r="D150" s="17">
        <v>2</v>
      </c>
      <c r="E150" s="5" t="s">
        <v>189</v>
      </c>
      <c r="F150" s="37"/>
      <c r="G150" s="38"/>
      <c r="H150" s="38"/>
      <c r="I150" s="38"/>
      <c r="J150" s="146"/>
      <c r="K150" s="37"/>
      <c r="L150" s="38"/>
      <c r="M150" s="38"/>
      <c r="N150" s="38"/>
      <c r="O150" s="175"/>
      <c r="P150" s="176"/>
      <c r="Q150" s="74" t="str">
        <f t="shared" si="4"/>
        <v>Märgi x-ga enesehinnang</v>
      </c>
    </row>
    <row r="151" spans="1:17" s="3" customFormat="1" ht="15">
      <c r="A151" s="162"/>
      <c r="B151" s="169"/>
      <c r="C151" s="151" t="s">
        <v>136</v>
      </c>
      <c r="D151" s="162"/>
      <c r="E151" s="165"/>
      <c r="F151" s="167"/>
      <c r="G151" s="153"/>
      <c r="H151" s="153"/>
      <c r="I151" s="153"/>
      <c r="J151" s="162"/>
      <c r="K151" s="167"/>
      <c r="L151" s="153"/>
      <c r="M151" s="153"/>
      <c r="N151" s="153"/>
      <c r="O151" s="154"/>
      <c r="P151" s="154"/>
      <c r="Q151" s="161"/>
    </row>
    <row r="152" spans="1:17" s="3" customFormat="1" ht="90">
      <c r="A152" s="35">
        <f>A150+1</f>
        <v>136</v>
      </c>
      <c r="B152" s="27"/>
      <c r="C152" s="15" t="s">
        <v>236</v>
      </c>
      <c r="D152" s="17">
        <v>2</v>
      </c>
      <c r="E152" s="5" t="s">
        <v>137</v>
      </c>
      <c r="F152" s="37"/>
      <c r="G152" s="38"/>
      <c r="H152" s="38"/>
      <c r="I152" s="38"/>
      <c r="J152" s="146"/>
      <c r="K152" s="37"/>
      <c r="L152" s="38"/>
      <c r="M152" s="38"/>
      <c r="N152" s="38"/>
      <c r="O152" s="175"/>
      <c r="P152" s="176"/>
      <c r="Q152" s="74" t="str">
        <f t="shared" si="4"/>
        <v>Märgi x-ga enesehinnang</v>
      </c>
    </row>
    <row r="153" spans="1:17" s="3" customFormat="1" ht="135">
      <c r="A153" s="35">
        <f aca="true" t="shared" si="5" ref="A153:A158">A152+1</f>
        <v>137</v>
      </c>
      <c r="B153" s="27"/>
      <c r="C153" s="15" t="s">
        <v>237</v>
      </c>
      <c r="D153" s="17">
        <v>2</v>
      </c>
      <c r="E153" s="5" t="s">
        <v>138</v>
      </c>
      <c r="F153" s="37"/>
      <c r="G153" s="38"/>
      <c r="H153" s="38"/>
      <c r="I153" s="38"/>
      <c r="J153" s="146"/>
      <c r="K153" s="37"/>
      <c r="L153" s="38"/>
      <c r="M153" s="38"/>
      <c r="N153" s="38"/>
      <c r="O153" s="175"/>
      <c r="P153" s="176"/>
      <c r="Q153" s="74" t="str">
        <f t="shared" si="4"/>
        <v>Märgi x-ga enesehinnang</v>
      </c>
    </row>
    <row r="154" spans="1:17" s="3" customFormat="1" ht="60">
      <c r="A154" s="35">
        <f t="shared" si="5"/>
        <v>138</v>
      </c>
      <c r="B154" s="27"/>
      <c r="C154" s="15" t="s">
        <v>238</v>
      </c>
      <c r="D154" s="17">
        <v>2</v>
      </c>
      <c r="E154" s="5" t="s">
        <v>139</v>
      </c>
      <c r="F154" s="37"/>
      <c r="G154" s="38"/>
      <c r="H154" s="38"/>
      <c r="I154" s="38"/>
      <c r="J154" s="146"/>
      <c r="K154" s="37"/>
      <c r="L154" s="38"/>
      <c r="M154" s="38"/>
      <c r="N154" s="38"/>
      <c r="O154" s="175"/>
      <c r="P154" s="176"/>
      <c r="Q154" s="74" t="str">
        <f t="shared" si="4"/>
        <v>Märgi x-ga enesehinnang</v>
      </c>
    </row>
    <row r="155" spans="1:17" s="1" customFormat="1" ht="15">
      <c r="A155" s="162"/>
      <c r="B155" s="169"/>
      <c r="C155" s="157" t="s">
        <v>153</v>
      </c>
      <c r="D155" s="158"/>
      <c r="E155" s="171"/>
      <c r="F155" s="167"/>
      <c r="G155" s="153"/>
      <c r="H155" s="153"/>
      <c r="I155" s="153"/>
      <c r="J155" s="153"/>
      <c r="K155" s="167"/>
      <c r="L155" s="153"/>
      <c r="M155" s="153"/>
      <c r="N155" s="153"/>
      <c r="O155" s="154"/>
      <c r="P155" s="154"/>
      <c r="Q155" s="161"/>
    </row>
    <row r="156" spans="1:17" s="3" customFormat="1" ht="135">
      <c r="A156" s="35">
        <f>A154+1</f>
        <v>139</v>
      </c>
      <c r="B156" s="27"/>
      <c r="C156" s="20" t="s">
        <v>186</v>
      </c>
      <c r="D156" s="19">
        <v>2</v>
      </c>
      <c r="E156" s="20" t="s">
        <v>154</v>
      </c>
      <c r="F156" s="37"/>
      <c r="G156" s="38"/>
      <c r="H156" s="38"/>
      <c r="I156" s="38"/>
      <c r="J156" s="146"/>
      <c r="K156" s="37"/>
      <c r="L156" s="38"/>
      <c r="M156" s="38"/>
      <c r="N156" s="38"/>
      <c r="O156" s="175"/>
      <c r="P156" s="176"/>
      <c r="Q156" s="74" t="str">
        <f t="shared" si="4"/>
        <v>Märgi x-ga enesehinnang</v>
      </c>
    </row>
    <row r="157" spans="1:17" s="3" customFormat="1" ht="300">
      <c r="A157" s="35">
        <f t="shared" si="5"/>
        <v>140</v>
      </c>
      <c r="B157" s="27"/>
      <c r="C157" s="20" t="s">
        <v>187</v>
      </c>
      <c r="D157" s="19">
        <v>2</v>
      </c>
      <c r="E157" s="20" t="s">
        <v>605</v>
      </c>
      <c r="F157" s="37"/>
      <c r="G157" s="38"/>
      <c r="H157" s="40"/>
      <c r="I157" s="38"/>
      <c r="J157" s="146"/>
      <c r="K157" s="37"/>
      <c r="L157" s="38"/>
      <c r="M157" s="38"/>
      <c r="N157" s="40"/>
      <c r="O157" s="178"/>
      <c r="P157" s="176"/>
      <c r="Q157" s="74" t="str">
        <f t="shared" si="4"/>
        <v>Märgi x-ga enesehinnang</v>
      </c>
    </row>
    <row r="158" spans="1:17" s="3" customFormat="1" ht="132.75" customHeight="1">
      <c r="A158" s="35">
        <f t="shared" si="5"/>
        <v>141</v>
      </c>
      <c r="B158" s="27"/>
      <c r="C158" s="23" t="s">
        <v>188</v>
      </c>
      <c r="D158" s="19">
        <v>1</v>
      </c>
      <c r="E158" s="20" t="s">
        <v>606</v>
      </c>
      <c r="F158" s="37"/>
      <c r="G158" s="38"/>
      <c r="H158" s="38"/>
      <c r="I158" s="38"/>
      <c r="J158" s="146"/>
      <c r="K158" s="37"/>
      <c r="L158" s="38"/>
      <c r="M158" s="38"/>
      <c r="N158" s="38"/>
      <c r="O158" s="175"/>
      <c r="P158" s="176"/>
      <c r="Q158" s="74" t="str">
        <f t="shared" si="4"/>
        <v>Märgi x-ga enesehinnang</v>
      </c>
    </row>
    <row r="159" spans="1:17" s="13" customFormat="1" ht="15">
      <c r="A159" s="35"/>
      <c r="B159" s="11"/>
      <c r="C159" s="16"/>
      <c r="D159" s="6"/>
      <c r="E159" s="5"/>
      <c r="F159" s="34"/>
      <c r="G159" s="35"/>
      <c r="H159" s="35"/>
      <c r="I159" s="35"/>
      <c r="J159" s="35"/>
      <c r="K159" s="34"/>
      <c r="L159" s="36"/>
      <c r="M159" s="36"/>
      <c r="N159" s="36"/>
      <c r="O159" s="176"/>
      <c r="P159" s="179"/>
      <c r="Q159" s="74"/>
    </row>
    <row r="160" ht="15">
      <c r="A160" s="35"/>
    </row>
    <row r="161" ht="15">
      <c r="A161" s="35"/>
    </row>
    <row r="162" ht="15">
      <c r="A162" s="35"/>
    </row>
    <row r="163" ht="15">
      <c r="A163" s="35"/>
    </row>
    <row r="164" ht="15">
      <c r="A164" s="35"/>
    </row>
    <row r="165" ht="15">
      <c r="A165" s="35"/>
    </row>
    <row r="166" ht="15">
      <c r="A166" s="35"/>
    </row>
    <row r="167" ht="15">
      <c r="A167" s="35"/>
    </row>
    <row r="168" ht="15">
      <c r="A168" s="35"/>
    </row>
    <row r="169" ht="15">
      <c r="A169" s="35"/>
    </row>
  </sheetData>
  <sheetProtection/>
  <autoFilter ref="A5:Q158"/>
  <mergeCells count="13">
    <mergeCell ref="B128:B129"/>
    <mergeCell ref="B146:B147"/>
    <mergeCell ref="B75:B77"/>
    <mergeCell ref="B88:B92"/>
    <mergeCell ref="B93:B95"/>
    <mergeCell ref="B107:B109"/>
    <mergeCell ref="B112:B114"/>
    <mergeCell ref="F4:I4"/>
    <mergeCell ref="K4:P4"/>
    <mergeCell ref="B116:B117"/>
    <mergeCell ref="O3:P3"/>
    <mergeCell ref="B120:B121"/>
    <mergeCell ref="B124:B125"/>
  </mergeCells>
  <conditionalFormatting sqref="A6:A168">
    <cfRule type="cellIs" priority="12" dxfId="50" operator="equal">
      <formula>" "</formula>
    </cfRule>
  </conditionalFormatting>
  <conditionalFormatting sqref="C23:C35 C40:C155 C159 C161:C65536">
    <cfRule type="expression" priority="11" dxfId="49">
      <formula>'Kontrollküsimustik - ISQC'!#REF!=C23</formula>
    </cfRule>
  </conditionalFormatting>
  <conditionalFormatting sqref="C5:C22">
    <cfRule type="expression" priority="13" dxfId="49">
      <formula>'Kontrollküsimustik - ISQC'!#REF!=C5</formula>
    </cfRule>
  </conditionalFormatting>
  <conditionalFormatting sqref="C39">
    <cfRule type="expression" priority="16" dxfId="49">
      <formula>'Kontrollküsimustik - ISQC'!#REF!=C39</formula>
    </cfRule>
  </conditionalFormatting>
  <conditionalFormatting sqref="C36">
    <cfRule type="expression" priority="18" dxfId="49">
      <formula>'Kontrollküsimustik - ISQC'!#REF!=C36</formula>
    </cfRule>
  </conditionalFormatting>
  <conditionalFormatting sqref="C37">
    <cfRule type="expression" priority="22" dxfId="49">
      <formula>'Kontrollküsimustik - ISQC'!#REF!=C37</formula>
    </cfRule>
  </conditionalFormatting>
  <conditionalFormatting sqref="C10:C11">
    <cfRule type="expression" priority="28" dxfId="49">
      <formula>'Kontrollküsimustik - ISQC'!#REF!=C10</formula>
    </cfRule>
  </conditionalFormatting>
  <conditionalFormatting sqref="C160">
    <cfRule type="expression" priority="32" dxfId="49">
      <formula>'Kontrollküsimustik - ISQC'!#REF!=C160</formula>
    </cfRule>
  </conditionalFormatting>
  <printOptions horizontalCentered="1"/>
  <pageMargins left="0.2362204724409449" right="0.2362204724409449" top="0.7480314960629921" bottom="0.7480314960629921" header="0.31496062992125984" footer="0.31496062992125984"/>
  <pageSetup fitToHeight="20" fitToWidth="1" horizontalDpi="600" verticalDpi="600" orientation="portrait" paperSize="9" scale="47"/>
  <headerFooter>
    <oddHeader>&amp;L&amp;F&amp;R&amp;A</oddHeader>
    <oddFooter>&amp;R&amp;P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166"/>
  <sheetViews>
    <sheetView zoomScale="90" zoomScaleNormal="90" zoomScalePageLayoutView="0" workbookViewId="0" topLeftCell="A1">
      <pane ySplit="5" topLeftCell="A6" activePane="bottomLeft" state="frozen"/>
      <selection pane="topLeft" activeCell="A1" sqref="A1"/>
      <selection pane="bottomLeft" activeCell="N7" sqref="N7"/>
    </sheetView>
  </sheetViews>
  <sheetFormatPr defaultColWidth="9.140625" defaultRowHeight="15"/>
  <cols>
    <col min="1" max="1" width="6.7109375" style="91" customWidth="1"/>
    <col min="2" max="2" width="7.7109375" style="44" customWidth="1"/>
    <col min="3" max="3" width="8.7109375" style="45" customWidth="1"/>
    <col min="4" max="4" width="4.7109375" style="46" customWidth="1"/>
    <col min="5" max="5" width="40.7109375" style="56" customWidth="1"/>
    <col min="6" max="9" width="7.7109375" style="43" customWidth="1"/>
    <col min="10" max="11" width="25.7109375" style="208" customWidth="1"/>
    <col min="12" max="12" width="31.140625" style="73" customWidth="1"/>
    <col min="13" max="16384" width="11.421875" style="43" customWidth="1"/>
  </cols>
  <sheetData>
    <row r="1" spans="1:11" ht="19.5">
      <c r="A1" s="87" t="s">
        <v>581</v>
      </c>
      <c r="B1" s="87"/>
      <c r="C1" s="87"/>
      <c r="D1" s="87"/>
      <c r="E1" s="87"/>
      <c r="F1" s="87"/>
      <c r="G1" s="87"/>
      <c r="H1" s="87"/>
      <c r="I1" s="87"/>
      <c r="J1" s="207"/>
      <c r="K1" s="207"/>
    </row>
    <row r="2" spans="1:11" ht="15">
      <c r="A2" s="83" t="str">
        <f>"Kvaliteedikontrolli number: "&amp;Üldinfo!B4</f>
        <v>Kvaliteedikontrolli number: </v>
      </c>
      <c r="B2" s="83"/>
      <c r="E2" s="47"/>
      <c r="J2" s="143"/>
      <c r="K2" s="144"/>
    </row>
    <row r="3" spans="1:11" ht="15">
      <c r="A3" s="88"/>
      <c r="B3" s="84"/>
      <c r="E3" s="47"/>
      <c r="J3" s="143"/>
      <c r="K3" s="144"/>
    </row>
    <row r="4" spans="6:9" ht="15" customHeight="1">
      <c r="F4" s="240" t="s">
        <v>150</v>
      </c>
      <c r="G4" s="241"/>
      <c r="H4" s="241"/>
      <c r="I4" s="242"/>
    </row>
    <row r="5" spans="1:12" s="48" customFormat="1" ht="60">
      <c r="A5" s="121" t="s">
        <v>586</v>
      </c>
      <c r="B5" s="130" t="s">
        <v>1</v>
      </c>
      <c r="C5" s="118" t="s">
        <v>0</v>
      </c>
      <c r="D5" s="131" t="s">
        <v>143</v>
      </c>
      <c r="E5" s="118" t="s">
        <v>2</v>
      </c>
      <c r="F5" s="129" t="s">
        <v>157</v>
      </c>
      <c r="G5" s="129" t="s">
        <v>158</v>
      </c>
      <c r="H5" s="129" t="s">
        <v>159</v>
      </c>
      <c r="I5" s="129" t="s">
        <v>160</v>
      </c>
      <c r="J5" s="142" t="s">
        <v>162</v>
      </c>
      <c r="K5" s="142" t="s">
        <v>161</v>
      </c>
      <c r="L5" s="180" t="s">
        <v>192</v>
      </c>
    </row>
    <row r="6" spans="1:12" s="49" customFormat="1" ht="15">
      <c r="A6" s="149"/>
      <c r="B6" s="150"/>
      <c r="C6" s="160" t="s">
        <v>262</v>
      </c>
      <c r="D6" s="158"/>
      <c r="E6" s="159"/>
      <c r="F6" s="152"/>
      <c r="G6" s="152"/>
      <c r="H6" s="152"/>
      <c r="I6" s="152"/>
      <c r="J6" s="209"/>
      <c r="K6" s="209"/>
      <c r="L6" s="161"/>
    </row>
    <row r="7" spans="1:12" s="49" customFormat="1" ht="150">
      <c r="A7" s="46">
        <v>1</v>
      </c>
      <c r="B7" s="50" t="s">
        <v>263</v>
      </c>
      <c r="C7" s="51" t="s">
        <v>264</v>
      </c>
      <c r="D7" s="22">
        <v>2</v>
      </c>
      <c r="E7" s="23" t="s">
        <v>265</v>
      </c>
      <c r="F7" s="40"/>
      <c r="G7" s="38"/>
      <c r="H7" s="38"/>
      <c r="I7" s="38"/>
      <c r="J7" s="208"/>
      <c r="K7" s="210"/>
      <c r="L7" s="133" t="str">
        <f>IF(COUNTIF(F7:I7,"X")&lt;&gt;1,"Märgi x-ga üks valikutest!","")</f>
        <v>Märgi x-ga üks valikutest!</v>
      </c>
    </row>
    <row r="8" spans="1:12" s="49" customFormat="1" ht="180">
      <c r="A8" s="46">
        <f>A7+1</f>
        <v>2</v>
      </c>
      <c r="B8" s="50" t="s">
        <v>266</v>
      </c>
      <c r="C8" s="51" t="s">
        <v>267</v>
      </c>
      <c r="D8" s="22">
        <v>2</v>
      </c>
      <c r="E8" s="23" t="s">
        <v>268</v>
      </c>
      <c r="F8" s="38"/>
      <c r="G8" s="40"/>
      <c r="H8" s="38"/>
      <c r="I8" s="38"/>
      <c r="J8" s="208"/>
      <c r="K8" s="210"/>
      <c r="L8" s="133" t="str">
        <f aca="true" t="shared" si="0" ref="L8:L71">IF(COUNTIF(F8:I8,"X")&lt;&gt;1,"Märgi x-ga üks valikutest!","")</f>
        <v>Märgi x-ga üks valikutest!</v>
      </c>
    </row>
    <row r="9" spans="1:12" s="49" customFormat="1" ht="105">
      <c r="A9" s="46">
        <f aca="true" t="shared" si="1" ref="A9:A74">A8+1</f>
        <v>3</v>
      </c>
      <c r="B9" s="50"/>
      <c r="C9" s="51" t="s">
        <v>269</v>
      </c>
      <c r="D9" s="22">
        <v>2</v>
      </c>
      <c r="E9" s="23" t="s">
        <v>270</v>
      </c>
      <c r="F9" s="38"/>
      <c r="G9" s="38"/>
      <c r="H9" s="40"/>
      <c r="I9" s="38"/>
      <c r="J9" s="208"/>
      <c r="K9" s="210"/>
      <c r="L9" s="133" t="str">
        <f t="shared" si="0"/>
        <v>Märgi x-ga üks valikutest!</v>
      </c>
    </row>
    <row r="10" spans="1:12" s="49" customFormat="1" ht="255">
      <c r="A10" s="46">
        <f t="shared" si="1"/>
        <v>4</v>
      </c>
      <c r="B10" s="50" t="s">
        <v>271</v>
      </c>
      <c r="C10" s="51" t="s">
        <v>272</v>
      </c>
      <c r="D10" s="22">
        <v>3</v>
      </c>
      <c r="E10" s="23" t="s">
        <v>273</v>
      </c>
      <c r="F10" s="38"/>
      <c r="G10" s="38"/>
      <c r="H10" s="38"/>
      <c r="I10" s="40"/>
      <c r="J10" s="208"/>
      <c r="K10" s="210"/>
      <c r="L10" s="133" t="str">
        <f t="shared" si="0"/>
        <v>Märgi x-ga üks valikutest!</v>
      </c>
    </row>
    <row r="11" spans="1:12" s="49" customFormat="1" ht="75">
      <c r="A11" s="46">
        <f t="shared" si="1"/>
        <v>5</v>
      </c>
      <c r="B11" s="50" t="s">
        <v>274</v>
      </c>
      <c r="C11" s="23" t="s">
        <v>275</v>
      </c>
      <c r="D11" s="22">
        <v>3</v>
      </c>
      <c r="E11" s="23" t="s">
        <v>276</v>
      </c>
      <c r="F11" s="38"/>
      <c r="G11" s="38"/>
      <c r="H11" s="40"/>
      <c r="I11" s="38"/>
      <c r="J11" s="208"/>
      <c r="K11" s="210"/>
      <c r="L11" s="133" t="str">
        <f t="shared" si="0"/>
        <v>Märgi x-ga üks valikutest!</v>
      </c>
    </row>
    <row r="12" spans="1:12" s="49" customFormat="1" ht="127.5">
      <c r="A12" s="46">
        <f t="shared" si="1"/>
        <v>6</v>
      </c>
      <c r="B12" s="50" t="s">
        <v>277</v>
      </c>
      <c r="C12" s="23" t="s">
        <v>278</v>
      </c>
      <c r="D12" s="22">
        <v>3</v>
      </c>
      <c r="E12" s="23" t="s">
        <v>279</v>
      </c>
      <c r="F12" s="38"/>
      <c r="G12" s="40"/>
      <c r="H12" s="38"/>
      <c r="I12" s="38"/>
      <c r="J12" s="208"/>
      <c r="K12" s="210"/>
      <c r="L12" s="133" t="str">
        <f t="shared" si="0"/>
        <v>Märgi x-ga üks valikutest!</v>
      </c>
    </row>
    <row r="13" spans="1:12" s="49" customFormat="1" ht="75">
      <c r="A13" s="46">
        <f t="shared" si="1"/>
        <v>7</v>
      </c>
      <c r="B13" s="50"/>
      <c r="C13" s="23" t="s">
        <v>280</v>
      </c>
      <c r="D13" s="22">
        <v>2</v>
      </c>
      <c r="E13" s="23" t="s">
        <v>281</v>
      </c>
      <c r="F13" s="40"/>
      <c r="G13" s="38"/>
      <c r="H13" s="38"/>
      <c r="I13" s="38"/>
      <c r="J13" s="208"/>
      <c r="K13" s="208"/>
      <c r="L13" s="133" t="str">
        <f t="shared" si="0"/>
        <v>Märgi x-ga üks valikutest!</v>
      </c>
    </row>
    <row r="14" spans="1:12" s="49" customFormat="1" ht="105">
      <c r="A14" s="46">
        <f t="shared" si="1"/>
        <v>8</v>
      </c>
      <c r="B14" s="50" t="s">
        <v>282</v>
      </c>
      <c r="C14" s="23" t="s">
        <v>283</v>
      </c>
      <c r="D14" s="22">
        <v>3</v>
      </c>
      <c r="E14" s="23" t="s">
        <v>284</v>
      </c>
      <c r="F14" s="38"/>
      <c r="G14" s="40"/>
      <c r="H14" s="38"/>
      <c r="I14" s="38"/>
      <c r="J14" s="208"/>
      <c r="K14" s="208"/>
      <c r="L14" s="133" t="str">
        <f t="shared" si="0"/>
        <v>Märgi x-ga üks valikutest!</v>
      </c>
    </row>
    <row r="15" spans="1:12" s="53" customFormat="1" ht="45">
      <c r="A15" s="46">
        <f t="shared" si="1"/>
        <v>9</v>
      </c>
      <c r="B15" s="50"/>
      <c r="C15" s="23" t="s">
        <v>285</v>
      </c>
      <c r="D15" s="22">
        <v>3</v>
      </c>
      <c r="E15" s="23" t="s">
        <v>286</v>
      </c>
      <c r="F15" s="38"/>
      <c r="G15" s="38"/>
      <c r="H15" s="40"/>
      <c r="I15" s="38"/>
      <c r="J15" s="210"/>
      <c r="K15" s="210"/>
      <c r="L15" s="133" t="str">
        <f t="shared" si="0"/>
        <v>Märgi x-ga üks valikutest!</v>
      </c>
    </row>
    <row r="16" spans="1:12" s="49" customFormat="1" ht="45">
      <c r="A16" s="46">
        <f t="shared" si="1"/>
        <v>10</v>
      </c>
      <c r="B16" s="50"/>
      <c r="C16" s="23" t="s">
        <v>287</v>
      </c>
      <c r="D16" s="22">
        <v>3</v>
      </c>
      <c r="E16" s="23" t="s">
        <v>288</v>
      </c>
      <c r="F16" s="38"/>
      <c r="G16" s="38"/>
      <c r="H16" s="38"/>
      <c r="I16" s="40"/>
      <c r="J16" s="208"/>
      <c r="K16" s="210"/>
      <c r="L16" s="133" t="str">
        <f t="shared" si="0"/>
        <v>Märgi x-ga üks valikutest!</v>
      </c>
    </row>
    <row r="17" spans="1:12" s="49" customFormat="1" ht="75">
      <c r="A17" s="46">
        <f t="shared" si="1"/>
        <v>11</v>
      </c>
      <c r="B17" s="50"/>
      <c r="C17" s="23" t="s">
        <v>289</v>
      </c>
      <c r="D17" s="22">
        <v>3</v>
      </c>
      <c r="E17" s="23" t="s">
        <v>290</v>
      </c>
      <c r="F17" s="38"/>
      <c r="G17" s="38"/>
      <c r="H17" s="40"/>
      <c r="I17" s="38"/>
      <c r="J17" s="208"/>
      <c r="K17" s="210"/>
      <c r="L17" s="133" t="str">
        <f t="shared" si="0"/>
        <v>Märgi x-ga üks valikutest!</v>
      </c>
    </row>
    <row r="18" spans="1:12" s="49" customFormat="1" ht="90">
      <c r="A18" s="46">
        <f t="shared" si="1"/>
        <v>12</v>
      </c>
      <c r="B18" s="50"/>
      <c r="C18" s="23" t="s">
        <v>291</v>
      </c>
      <c r="D18" s="22">
        <v>3</v>
      </c>
      <c r="E18" s="23" t="s">
        <v>292</v>
      </c>
      <c r="F18" s="38"/>
      <c r="G18" s="40"/>
      <c r="H18" s="38"/>
      <c r="I18" s="38"/>
      <c r="J18" s="208"/>
      <c r="K18" s="210"/>
      <c r="L18" s="133" t="str">
        <f t="shared" si="0"/>
        <v>Märgi x-ga üks valikutest!</v>
      </c>
    </row>
    <row r="19" spans="1:12" s="49" customFormat="1" ht="15">
      <c r="A19" s="149"/>
      <c r="B19" s="150"/>
      <c r="C19" s="151" t="s">
        <v>293</v>
      </c>
      <c r="D19" s="152"/>
      <c r="E19" s="152"/>
      <c r="F19" s="153"/>
      <c r="G19" s="153"/>
      <c r="H19" s="153"/>
      <c r="I19" s="153"/>
      <c r="J19" s="209"/>
      <c r="K19" s="154"/>
      <c r="L19" s="155"/>
    </row>
    <row r="20" spans="1:12" s="49" customFormat="1" ht="75">
      <c r="A20" s="46">
        <f>A18+1</f>
        <v>13</v>
      </c>
      <c r="B20" s="50" t="s">
        <v>294</v>
      </c>
      <c r="C20" s="23" t="s">
        <v>295</v>
      </c>
      <c r="D20" s="22">
        <v>2</v>
      </c>
      <c r="E20" s="23" t="s">
        <v>296</v>
      </c>
      <c r="F20" s="40"/>
      <c r="G20" s="38"/>
      <c r="H20" s="38"/>
      <c r="I20" s="38"/>
      <c r="J20" s="208"/>
      <c r="K20" s="210"/>
      <c r="L20" s="133" t="str">
        <f t="shared" si="0"/>
        <v>Märgi x-ga üks valikutest!</v>
      </c>
    </row>
    <row r="21" spans="1:12" s="49" customFormat="1" ht="90">
      <c r="A21" s="46">
        <f t="shared" si="1"/>
        <v>14</v>
      </c>
      <c r="B21" s="50"/>
      <c r="C21" s="51" t="s">
        <v>297</v>
      </c>
      <c r="D21" s="22">
        <v>3</v>
      </c>
      <c r="E21" s="23" t="s">
        <v>298</v>
      </c>
      <c r="F21" s="38"/>
      <c r="G21" s="40"/>
      <c r="H21" s="38"/>
      <c r="I21" s="38"/>
      <c r="J21" s="208"/>
      <c r="K21" s="210"/>
      <c r="L21" s="133" t="str">
        <f t="shared" si="0"/>
        <v>Märgi x-ga üks valikutest!</v>
      </c>
    </row>
    <row r="22" spans="1:12" s="49" customFormat="1" ht="75">
      <c r="A22" s="46">
        <f t="shared" si="1"/>
        <v>15</v>
      </c>
      <c r="B22" s="50"/>
      <c r="C22" s="51"/>
      <c r="D22" s="22">
        <v>3</v>
      </c>
      <c r="E22" s="23" t="s">
        <v>299</v>
      </c>
      <c r="F22" s="38"/>
      <c r="G22" s="38"/>
      <c r="H22" s="40"/>
      <c r="I22" s="38"/>
      <c r="J22" s="208"/>
      <c r="K22" s="210"/>
      <c r="L22" s="133" t="str">
        <f t="shared" si="0"/>
        <v>Märgi x-ga üks valikutest!</v>
      </c>
    </row>
    <row r="23" spans="1:12" s="49" customFormat="1" ht="30">
      <c r="A23" s="46">
        <f t="shared" si="1"/>
        <v>16</v>
      </c>
      <c r="B23" s="54"/>
      <c r="C23" s="51"/>
      <c r="D23" s="22">
        <v>3</v>
      </c>
      <c r="E23" s="23" t="s">
        <v>300</v>
      </c>
      <c r="F23" s="38"/>
      <c r="G23" s="38"/>
      <c r="H23" s="38"/>
      <c r="I23" s="40"/>
      <c r="J23" s="208"/>
      <c r="K23" s="210"/>
      <c r="L23" s="133" t="str">
        <f t="shared" si="0"/>
        <v>Märgi x-ga üks valikutest!</v>
      </c>
    </row>
    <row r="24" spans="1:12" s="49" customFormat="1" ht="141">
      <c r="A24" s="46">
        <f t="shared" si="1"/>
        <v>17</v>
      </c>
      <c r="B24" s="50" t="s">
        <v>301</v>
      </c>
      <c r="C24" s="23" t="s">
        <v>302</v>
      </c>
      <c r="D24" s="22">
        <v>3</v>
      </c>
      <c r="E24" s="23" t="s">
        <v>303</v>
      </c>
      <c r="F24" s="38"/>
      <c r="G24" s="38"/>
      <c r="H24" s="40"/>
      <c r="I24" s="38"/>
      <c r="J24" s="208"/>
      <c r="K24" s="210"/>
      <c r="L24" s="133" t="str">
        <f t="shared" si="0"/>
        <v>Märgi x-ga üks valikutest!</v>
      </c>
    </row>
    <row r="25" spans="1:12" s="49" customFormat="1" ht="120">
      <c r="A25" s="46">
        <f t="shared" si="1"/>
        <v>18</v>
      </c>
      <c r="B25" s="50"/>
      <c r="C25" s="23" t="s">
        <v>304</v>
      </c>
      <c r="D25" s="22">
        <v>2</v>
      </c>
      <c r="E25" s="23" t="s">
        <v>305</v>
      </c>
      <c r="F25" s="38"/>
      <c r="G25" s="40"/>
      <c r="H25" s="38"/>
      <c r="I25" s="38"/>
      <c r="J25" s="208"/>
      <c r="K25" s="210"/>
      <c r="L25" s="133" t="str">
        <f t="shared" si="0"/>
        <v>Märgi x-ga üks valikutest!</v>
      </c>
    </row>
    <row r="26" spans="1:12" s="49" customFormat="1" ht="90">
      <c r="A26" s="46">
        <f t="shared" si="1"/>
        <v>19</v>
      </c>
      <c r="B26" s="50" t="s">
        <v>306</v>
      </c>
      <c r="C26" s="23" t="s">
        <v>307</v>
      </c>
      <c r="D26" s="22">
        <v>2</v>
      </c>
      <c r="E26" s="23" t="s">
        <v>308</v>
      </c>
      <c r="F26" s="40"/>
      <c r="G26" s="38"/>
      <c r="H26" s="38"/>
      <c r="I26" s="38"/>
      <c r="J26" s="208"/>
      <c r="K26" s="210"/>
      <c r="L26" s="133" t="str">
        <f t="shared" si="0"/>
        <v>Märgi x-ga üks valikutest!</v>
      </c>
    </row>
    <row r="27" spans="1:12" s="49" customFormat="1" ht="120">
      <c r="A27" s="46">
        <f t="shared" si="1"/>
        <v>20</v>
      </c>
      <c r="B27" s="50"/>
      <c r="C27" s="23" t="s">
        <v>309</v>
      </c>
      <c r="D27" s="22">
        <v>2</v>
      </c>
      <c r="E27" s="23" t="s">
        <v>310</v>
      </c>
      <c r="F27" s="38"/>
      <c r="G27" s="40"/>
      <c r="H27" s="38"/>
      <c r="I27" s="38"/>
      <c r="J27" s="208"/>
      <c r="K27" s="210"/>
      <c r="L27" s="133" t="str">
        <f t="shared" si="0"/>
        <v>Märgi x-ga üks valikutest!</v>
      </c>
    </row>
    <row r="28" spans="1:12" s="49" customFormat="1" ht="111">
      <c r="A28" s="46">
        <f t="shared" si="1"/>
        <v>21</v>
      </c>
      <c r="B28" s="50" t="s">
        <v>311</v>
      </c>
      <c r="C28" s="23" t="s">
        <v>312</v>
      </c>
      <c r="D28" s="22">
        <v>2</v>
      </c>
      <c r="E28" s="23" t="s">
        <v>313</v>
      </c>
      <c r="F28" s="38"/>
      <c r="G28" s="38"/>
      <c r="H28" s="40"/>
      <c r="I28" s="38"/>
      <c r="J28" s="208"/>
      <c r="K28" s="210"/>
      <c r="L28" s="133" t="str">
        <f t="shared" si="0"/>
        <v>Märgi x-ga üks valikutest!</v>
      </c>
    </row>
    <row r="29" spans="1:12" s="49" customFormat="1" ht="240">
      <c r="A29" s="46">
        <f t="shared" si="1"/>
        <v>22</v>
      </c>
      <c r="B29" s="50"/>
      <c r="C29" s="51" t="s">
        <v>314</v>
      </c>
      <c r="D29" s="22">
        <v>2</v>
      </c>
      <c r="E29" s="23" t="s">
        <v>315</v>
      </c>
      <c r="F29" s="38"/>
      <c r="G29" s="38"/>
      <c r="H29" s="38"/>
      <c r="I29" s="40"/>
      <c r="J29" s="208"/>
      <c r="K29" s="210"/>
      <c r="L29" s="133" t="str">
        <f t="shared" si="0"/>
        <v>Märgi x-ga üks valikutest!</v>
      </c>
    </row>
    <row r="30" spans="1:12" s="49" customFormat="1" ht="409.5">
      <c r="A30" s="46">
        <f t="shared" si="1"/>
        <v>23</v>
      </c>
      <c r="B30" s="50"/>
      <c r="C30" s="51" t="s">
        <v>316</v>
      </c>
      <c r="D30" s="22">
        <v>2</v>
      </c>
      <c r="E30" s="23" t="s">
        <v>317</v>
      </c>
      <c r="F30" s="38"/>
      <c r="G30" s="38"/>
      <c r="H30" s="40"/>
      <c r="I30" s="38"/>
      <c r="J30" s="208"/>
      <c r="K30" s="210"/>
      <c r="L30" s="133" t="str">
        <f t="shared" si="0"/>
        <v>Märgi x-ga üks valikutest!</v>
      </c>
    </row>
    <row r="31" spans="1:12" s="49" customFormat="1" ht="75">
      <c r="A31" s="46">
        <f t="shared" si="1"/>
        <v>24</v>
      </c>
      <c r="B31" s="50" t="s">
        <v>318</v>
      </c>
      <c r="C31" s="51" t="s">
        <v>319</v>
      </c>
      <c r="D31" s="22">
        <v>2</v>
      </c>
      <c r="E31" s="23" t="s">
        <v>320</v>
      </c>
      <c r="F31" s="38"/>
      <c r="G31" s="40"/>
      <c r="H31" s="38"/>
      <c r="I31" s="38"/>
      <c r="J31" s="208"/>
      <c r="K31" s="210"/>
      <c r="L31" s="133" t="str">
        <f t="shared" si="0"/>
        <v>Märgi x-ga üks valikutest!</v>
      </c>
    </row>
    <row r="32" spans="1:12" s="49" customFormat="1" ht="45">
      <c r="A32" s="46">
        <f t="shared" si="1"/>
        <v>25</v>
      </c>
      <c r="B32" s="50"/>
      <c r="C32" s="23" t="s">
        <v>321</v>
      </c>
      <c r="D32" s="22">
        <v>2</v>
      </c>
      <c r="E32" s="23" t="s">
        <v>322</v>
      </c>
      <c r="F32" s="40"/>
      <c r="G32" s="38"/>
      <c r="H32" s="38"/>
      <c r="I32" s="38"/>
      <c r="J32" s="208"/>
      <c r="K32" s="210"/>
      <c r="L32" s="133" t="str">
        <f t="shared" si="0"/>
        <v>Märgi x-ga üks valikutest!</v>
      </c>
    </row>
    <row r="33" spans="1:12" s="49" customFormat="1" ht="75">
      <c r="A33" s="46">
        <f t="shared" si="1"/>
        <v>26</v>
      </c>
      <c r="B33" s="50"/>
      <c r="C33" s="23" t="s">
        <v>321</v>
      </c>
      <c r="D33" s="22">
        <v>2</v>
      </c>
      <c r="E33" s="23" t="s">
        <v>323</v>
      </c>
      <c r="F33" s="38"/>
      <c r="G33" s="40"/>
      <c r="H33" s="38"/>
      <c r="I33" s="38"/>
      <c r="J33" s="208"/>
      <c r="K33" s="210"/>
      <c r="L33" s="133" t="str">
        <f t="shared" si="0"/>
        <v>Märgi x-ga üks valikutest!</v>
      </c>
    </row>
    <row r="34" spans="1:12" s="49" customFormat="1" ht="105">
      <c r="A34" s="46">
        <f t="shared" si="1"/>
        <v>27</v>
      </c>
      <c r="B34" s="50"/>
      <c r="C34" s="23" t="s">
        <v>321</v>
      </c>
      <c r="D34" s="22">
        <v>2</v>
      </c>
      <c r="E34" s="23" t="s">
        <v>324</v>
      </c>
      <c r="F34" s="38"/>
      <c r="G34" s="38"/>
      <c r="H34" s="40"/>
      <c r="I34" s="38"/>
      <c r="J34" s="208"/>
      <c r="K34" s="210"/>
      <c r="L34" s="133" t="str">
        <f t="shared" si="0"/>
        <v>Märgi x-ga üks valikutest!</v>
      </c>
    </row>
    <row r="35" spans="1:12" s="49" customFormat="1" ht="120">
      <c r="A35" s="46">
        <f t="shared" si="1"/>
        <v>28</v>
      </c>
      <c r="B35" s="50"/>
      <c r="C35" s="23" t="s">
        <v>321</v>
      </c>
      <c r="D35" s="22">
        <v>2</v>
      </c>
      <c r="E35" s="23" t="s">
        <v>325</v>
      </c>
      <c r="F35" s="38"/>
      <c r="G35" s="38"/>
      <c r="H35" s="38"/>
      <c r="I35" s="40"/>
      <c r="J35" s="208"/>
      <c r="K35" s="210"/>
      <c r="L35" s="133" t="str">
        <f t="shared" si="0"/>
        <v>Märgi x-ga üks valikutest!</v>
      </c>
    </row>
    <row r="36" spans="1:12" s="49" customFormat="1" ht="60">
      <c r="A36" s="46">
        <f t="shared" si="1"/>
        <v>29</v>
      </c>
      <c r="B36" s="50"/>
      <c r="C36" s="51" t="s">
        <v>326</v>
      </c>
      <c r="D36" s="22">
        <v>2</v>
      </c>
      <c r="E36" s="23" t="s">
        <v>327</v>
      </c>
      <c r="F36" s="38"/>
      <c r="G36" s="38"/>
      <c r="H36" s="40"/>
      <c r="I36" s="38"/>
      <c r="J36" s="208"/>
      <c r="K36" s="210"/>
      <c r="L36" s="133" t="str">
        <f t="shared" si="0"/>
        <v>Märgi x-ga üks valikutest!</v>
      </c>
    </row>
    <row r="37" spans="1:12" s="49" customFormat="1" ht="30">
      <c r="A37" s="46">
        <f t="shared" si="1"/>
        <v>30</v>
      </c>
      <c r="B37" s="50"/>
      <c r="C37" s="23" t="s">
        <v>326</v>
      </c>
      <c r="D37" s="22">
        <v>2</v>
      </c>
      <c r="E37" s="23" t="s">
        <v>328</v>
      </c>
      <c r="F37" s="38"/>
      <c r="G37" s="40"/>
      <c r="H37" s="38"/>
      <c r="I37" s="38"/>
      <c r="J37" s="208"/>
      <c r="K37" s="210"/>
      <c r="L37" s="133" t="str">
        <f t="shared" si="0"/>
        <v>Märgi x-ga üks valikutest!</v>
      </c>
    </row>
    <row r="38" spans="1:12" s="49" customFormat="1" ht="75">
      <c r="A38" s="46">
        <f t="shared" si="1"/>
        <v>31</v>
      </c>
      <c r="B38" s="50"/>
      <c r="C38" s="51" t="s">
        <v>326</v>
      </c>
      <c r="D38" s="22">
        <v>2</v>
      </c>
      <c r="E38" s="23" t="s">
        <v>329</v>
      </c>
      <c r="F38" s="40"/>
      <c r="G38" s="38"/>
      <c r="H38" s="38"/>
      <c r="I38" s="38"/>
      <c r="J38" s="208"/>
      <c r="K38" s="210"/>
      <c r="L38" s="133" t="str">
        <f t="shared" si="0"/>
        <v>Märgi x-ga üks valikutest!</v>
      </c>
    </row>
    <row r="39" spans="1:12" s="49" customFormat="1" ht="45">
      <c r="A39" s="46">
        <f t="shared" si="1"/>
        <v>32</v>
      </c>
      <c r="B39" s="50"/>
      <c r="C39" s="23" t="s">
        <v>326</v>
      </c>
      <c r="D39" s="22">
        <v>2</v>
      </c>
      <c r="E39" s="23" t="s">
        <v>330</v>
      </c>
      <c r="F39" s="38"/>
      <c r="G39" s="40"/>
      <c r="H39" s="38"/>
      <c r="I39" s="38"/>
      <c r="J39" s="208"/>
      <c r="K39" s="210"/>
      <c r="L39" s="133" t="str">
        <f t="shared" si="0"/>
        <v>Märgi x-ga üks valikutest!</v>
      </c>
    </row>
    <row r="40" spans="1:12" s="49" customFormat="1" ht="45">
      <c r="A40" s="46">
        <f t="shared" si="1"/>
        <v>33</v>
      </c>
      <c r="B40" s="50"/>
      <c r="C40" s="51" t="s">
        <v>326</v>
      </c>
      <c r="D40" s="22">
        <v>2</v>
      </c>
      <c r="E40" s="23" t="s">
        <v>331</v>
      </c>
      <c r="F40" s="38"/>
      <c r="G40" s="38"/>
      <c r="H40" s="40"/>
      <c r="I40" s="38"/>
      <c r="J40" s="208"/>
      <c r="K40" s="210"/>
      <c r="L40" s="133" t="str">
        <f t="shared" si="0"/>
        <v>Märgi x-ga üks valikutest!</v>
      </c>
    </row>
    <row r="41" spans="1:12" s="49" customFormat="1" ht="60">
      <c r="A41" s="46">
        <f t="shared" si="1"/>
        <v>34</v>
      </c>
      <c r="B41" s="50"/>
      <c r="C41" s="23" t="s">
        <v>326</v>
      </c>
      <c r="D41" s="22">
        <v>2</v>
      </c>
      <c r="E41" s="23" t="s">
        <v>332</v>
      </c>
      <c r="F41" s="38"/>
      <c r="G41" s="38"/>
      <c r="H41" s="38"/>
      <c r="I41" s="40"/>
      <c r="J41" s="208"/>
      <c r="K41" s="210"/>
      <c r="L41" s="133" t="str">
        <f t="shared" si="0"/>
        <v>Märgi x-ga üks valikutest!</v>
      </c>
    </row>
    <row r="42" spans="1:12" s="49" customFormat="1" ht="135">
      <c r="A42" s="46">
        <f t="shared" si="1"/>
        <v>35</v>
      </c>
      <c r="B42" s="50"/>
      <c r="C42" s="23" t="s">
        <v>333</v>
      </c>
      <c r="D42" s="22">
        <v>2</v>
      </c>
      <c r="E42" s="23" t="s">
        <v>334</v>
      </c>
      <c r="F42" s="38"/>
      <c r="G42" s="38"/>
      <c r="H42" s="40"/>
      <c r="I42" s="38"/>
      <c r="J42" s="208"/>
      <c r="K42" s="210"/>
      <c r="L42" s="133" t="str">
        <f t="shared" si="0"/>
        <v>Märgi x-ga üks valikutest!</v>
      </c>
    </row>
    <row r="43" spans="1:12" s="49" customFormat="1" ht="165">
      <c r="A43" s="46">
        <f t="shared" si="1"/>
        <v>36</v>
      </c>
      <c r="B43" s="54"/>
      <c r="C43" s="51" t="s">
        <v>335</v>
      </c>
      <c r="D43" s="22">
        <v>2</v>
      </c>
      <c r="E43" s="23" t="s">
        <v>336</v>
      </c>
      <c r="F43" s="38"/>
      <c r="G43" s="40"/>
      <c r="H43" s="38"/>
      <c r="I43" s="38"/>
      <c r="J43" s="208"/>
      <c r="K43" s="210"/>
      <c r="L43" s="133" t="str">
        <f t="shared" si="0"/>
        <v>Märgi x-ga üks valikutest!</v>
      </c>
    </row>
    <row r="44" spans="1:12" s="49" customFormat="1" ht="72">
      <c r="A44" s="46">
        <f t="shared" si="1"/>
        <v>37</v>
      </c>
      <c r="B44" s="50" t="s">
        <v>337</v>
      </c>
      <c r="C44" s="51" t="s">
        <v>338</v>
      </c>
      <c r="D44" s="22">
        <v>2</v>
      </c>
      <c r="E44" s="23" t="s">
        <v>339</v>
      </c>
      <c r="F44" s="40"/>
      <c r="G44" s="38"/>
      <c r="H44" s="38"/>
      <c r="I44" s="38"/>
      <c r="J44" s="208"/>
      <c r="K44" s="210"/>
      <c r="L44" s="133" t="str">
        <f t="shared" si="0"/>
        <v>Märgi x-ga üks valikutest!</v>
      </c>
    </row>
    <row r="45" spans="1:12" s="49" customFormat="1" ht="30">
      <c r="A45" s="46">
        <f t="shared" si="1"/>
        <v>38</v>
      </c>
      <c r="B45" s="50"/>
      <c r="C45" s="51" t="s">
        <v>338</v>
      </c>
      <c r="D45" s="22">
        <v>1</v>
      </c>
      <c r="E45" s="23" t="s">
        <v>340</v>
      </c>
      <c r="F45" s="38"/>
      <c r="G45" s="40"/>
      <c r="H45" s="38"/>
      <c r="I45" s="38"/>
      <c r="J45" s="208"/>
      <c r="K45" s="210"/>
      <c r="L45" s="133" t="str">
        <f t="shared" si="0"/>
        <v>Märgi x-ga üks valikutest!</v>
      </c>
    </row>
    <row r="46" spans="1:12" s="49" customFormat="1" ht="30">
      <c r="A46" s="46">
        <f t="shared" si="1"/>
        <v>39</v>
      </c>
      <c r="B46" s="50"/>
      <c r="C46" s="51" t="s">
        <v>338</v>
      </c>
      <c r="D46" s="22">
        <v>2</v>
      </c>
      <c r="E46" s="23" t="s">
        <v>341</v>
      </c>
      <c r="F46" s="38"/>
      <c r="G46" s="38"/>
      <c r="H46" s="40"/>
      <c r="I46" s="38"/>
      <c r="J46" s="208"/>
      <c r="K46" s="210"/>
      <c r="L46" s="133" t="str">
        <f t="shared" si="0"/>
        <v>Märgi x-ga üks valikutest!</v>
      </c>
    </row>
    <row r="47" spans="1:12" s="49" customFormat="1" ht="120">
      <c r="A47" s="46">
        <f t="shared" si="1"/>
        <v>40</v>
      </c>
      <c r="B47" s="50"/>
      <c r="C47" s="23" t="s">
        <v>342</v>
      </c>
      <c r="D47" s="22">
        <v>2</v>
      </c>
      <c r="E47" s="23" t="s">
        <v>343</v>
      </c>
      <c r="F47" s="38"/>
      <c r="G47" s="38"/>
      <c r="H47" s="38"/>
      <c r="I47" s="40"/>
      <c r="J47" s="208"/>
      <c r="K47" s="210"/>
      <c r="L47" s="133" t="str">
        <f t="shared" si="0"/>
        <v>Märgi x-ga üks valikutest!</v>
      </c>
    </row>
    <row r="48" spans="1:12" s="49" customFormat="1" ht="70.5">
      <c r="A48" s="46">
        <f t="shared" si="1"/>
        <v>41</v>
      </c>
      <c r="B48" s="50" t="s">
        <v>344</v>
      </c>
      <c r="C48" s="23" t="s">
        <v>345</v>
      </c>
      <c r="D48" s="22">
        <v>3</v>
      </c>
      <c r="E48" s="23" t="s">
        <v>346</v>
      </c>
      <c r="F48" s="38"/>
      <c r="G48" s="38"/>
      <c r="H48" s="40"/>
      <c r="I48" s="38"/>
      <c r="J48" s="208"/>
      <c r="K48" s="210"/>
      <c r="L48" s="133" t="str">
        <f t="shared" si="0"/>
        <v>Märgi x-ga üks valikutest!</v>
      </c>
    </row>
    <row r="49" spans="1:12" s="49" customFormat="1" ht="15">
      <c r="A49" s="149"/>
      <c r="B49" s="156"/>
      <c r="C49" s="157" t="s">
        <v>347</v>
      </c>
      <c r="D49" s="158"/>
      <c r="E49" s="159"/>
      <c r="F49" s="153"/>
      <c r="G49" s="153"/>
      <c r="H49" s="153"/>
      <c r="I49" s="153"/>
      <c r="J49" s="209"/>
      <c r="K49" s="154"/>
      <c r="L49" s="155"/>
    </row>
    <row r="50" spans="1:12" s="49" customFormat="1" ht="137.25">
      <c r="A50" s="46">
        <f>A48+1</f>
        <v>42</v>
      </c>
      <c r="B50" s="50" t="s">
        <v>348</v>
      </c>
      <c r="C50" s="23" t="s">
        <v>349</v>
      </c>
      <c r="D50" s="22">
        <v>2</v>
      </c>
      <c r="E50" s="23" t="s">
        <v>350</v>
      </c>
      <c r="F50" s="38"/>
      <c r="G50" s="38"/>
      <c r="H50" s="38"/>
      <c r="I50" s="38"/>
      <c r="J50" s="208"/>
      <c r="K50" s="210"/>
      <c r="L50" s="133" t="str">
        <f t="shared" si="0"/>
        <v>Märgi x-ga üks valikutest!</v>
      </c>
    </row>
    <row r="51" spans="1:12" s="49" customFormat="1" ht="135">
      <c r="A51" s="46">
        <f t="shared" si="1"/>
        <v>43</v>
      </c>
      <c r="B51" s="50"/>
      <c r="C51" s="23" t="s">
        <v>351</v>
      </c>
      <c r="D51" s="22">
        <v>2</v>
      </c>
      <c r="E51" s="23" t="s">
        <v>352</v>
      </c>
      <c r="F51" s="38"/>
      <c r="G51" s="38"/>
      <c r="H51" s="38"/>
      <c r="I51" s="38"/>
      <c r="J51" s="208"/>
      <c r="K51" s="210"/>
      <c r="L51" s="133" t="str">
        <f t="shared" si="0"/>
        <v>Märgi x-ga üks valikutest!</v>
      </c>
    </row>
    <row r="52" spans="1:12" s="49" customFormat="1" ht="330">
      <c r="A52" s="46">
        <f t="shared" si="1"/>
        <v>44</v>
      </c>
      <c r="B52" s="50"/>
      <c r="C52" s="23" t="s">
        <v>353</v>
      </c>
      <c r="D52" s="22">
        <v>2</v>
      </c>
      <c r="E52" s="23" t="s">
        <v>354</v>
      </c>
      <c r="F52" s="38"/>
      <c r="G52" s="38"/>
      <c r="H52" s="38"/>
      <c r="I52" s="38"/>
      <c r="J52" s="208"/>
      <c r="K52" s="210"/>
      <c r="L52" s="133" t="str">
        <f t="shared" si="0"/>
        <v>Märgi x-ga üks valikutest!</v>
      </c>
    </row>
    <row r="53" spans="1:12" s="49" customFormat="1" ht="132.75">
      <c r="A53" s="46">
        <f t="shared" si="1"/>
        <v>45</v>
      </c>
      <c r="B53" s="50" t="s">
        <v>355</v>
      </c>
      <c r="C53" s="23" t="s">
        <v>356</v>
      </c>
      <c r="D53" s="22">
        <v>2</v>
      </c>
      <c r="E53" s="23" t="s">
        <v>357</v>
      </c>
      <c r="F53" s="38"/>
      <c r="G53" s="38"/>
      <c r="H53" s="38"/>
      <c r="I53" s="38"/>
      <c r="J53" s="208"/>
      <c r="K53" s="210"/>
      <c r="L53" s="133" t="str">
        <f t="shared" si="0"/>
        <v>Märgi x-ga üks valikutest!</v>
      </c>
    </row>
    <row r="54" spans="1:12" s="49" customFormat="1" ht="135">
      <c r="A54" s="46">
        <f t="shared" si="1"/>
        <v>46</v>
      </c>
      <c r="B54" s="50" t="s">
        <v>358</v>
      </c>
      <c r="C54" s="23" t="s">
        <v>359</v>
      </c>
      <c r="D54" s="22">
        <v>2</v>
      </c>
      <c r="E54" s="23" t="s">
        <v>360</v>
      </c>
      <c r="F54" s="38"/>
      <c r="G54" s="38"/>
      <c r="H54" s="38"/>
      <c r="I54" s="38"/>
      <c r="J54" s="208"/>
      <c r="K54" s="210"/>
      <c r="L54" s="133" t="str">
        <f t="shared" si="0"/>
        <v>Märgi x-ga üks valikutest!</v>
      </c>
    </row>
    <row r="55" spans="1:12" s="49" customFormat="1" ht="75">
      <c r="A55" s="46">
        <f t="shared" si="1"/>
        <v>47</v>
      </c>
      <c r="B55" s="50" t="s">
        <v>193</v>
      </c>
      <c r="C55" s="23" t="s">
        <v>361</v>
      </c>
      <c r="D55" s="22">
        <v>2</v>
      </c>
      <c r="E55" s="23" t="s">
        <v>362</v>
      </c>
      <c r="F55" s="38"/>
      <c r="G55" s="38"/>
      <c r="H55" s="38"/>
      <c r="I55" s="38"/>
      <c r="J55" s="208"/>
      <c r="K55" s="210"/>
      <c r="L55" s="133" t="str">
        <f t="shared" si="0"/>
        <v>Märgi x-ga üks valikutest!</v>
      </c>
    </row>
    <row r="56" spans="1:12" s="49" customFormat="1" ht="105">
      <c r="A56" s="46">
        <f t="shared" si="1"/>
        <v>48</v>
      </c>
      <c r="B56" s="50"/>
      <c r="C56" s="23" t="s">
        <v>363</v>
      </c>
      <c r="D56" s="22">
        <v>2</v>
      </c>
      <c r="E56" s="55" t="s">
        <v>364</v>
      </c>
      <c r="F56" s="38"/>
      <c r="G56" s="38"/>
      <c r="H56" s="38"/>
      <c r="I56" s="38"/>
      <c r="J56" s="208"/>
      <c r="K56" s="210"/>
      <c r="L56" s="133" t="str">
        <f t="shared" si="0"/>
        <v>Märgi x-ga üks valikutest!</v>
      </c>
    </row>
    <row r="57" spans="1:12" s="49" customFormat="1" ht="120">
      <c r="A57" s="46">
        <f t="shared" si="1"/>
        <v>49</v>
      </c>
      <c r="B57" s="50"/>
      <c r="C57" s="23" t="s">
        <v>363</v>
      </c>
      <c r="D57" s="22">
        <v>2</v>
      </c>
      <c r="E57" s="55" t="s">
        <v>365</v>
      </c>
      <c r="F57" s="38"/>
      <c r="G57" s="38"/>
      <c r="H57" s="38"/>
      <c r="I57" s="38"/>
      <c r="J57" s="208"/>
      <c r="K57" s="210"/>
      <c r="L57" s="133" t="str">
        <f t="shared" si="0"/>
        <v>Märgi x-ga üks valikutest!</v>
      </c>
    </row>
    <row r="58" spans="1:12" s="49" customFormat="1" ht="51.75">
      <c r="A58" s="46">
        <f t="shared" si="1"/>
        <v>50</v>
      </c>
      <c r="B58" s="50" t="s">
        <v>366</v>
      </c>
      <c r="C58" s="23" t="s">
        <v>367</v>
      </c>
      <c r="D58" s="22">
        <v>2</v>
      </c>
      <c r="E58" s="23" t="s">
        <v>368</v>
      </c>
      <c r="F58" s="38"/>
      <c r="G58" s="38"/>
      <c r="H58" s="38"/>
      <c r="I58" s="38"/>
      <c r="J58" s="208"/>
      <c r="K58" s="210"/>
      <c r="L58" s="133" t="str">
        <f t="shared" si="0"/>
        <v>Märgi x-ga üks valikutest!</v>
      </c>
    </row>
    <row r="59" spans="1:12" s="49" customFormat="1" ht="90">
      <c r="A59" s="46">
        <f t="shared" si="1"/>
        <v>51</v>
      </c>
      <c r="B59" s="54"/>
      <c r="C59" s="51" t="s">
        <v>369</v>
      </c>
      <c r="D59" s="22">
        <v>2</v>
      </c>
      <c r="E59" s="23" t="s">
        <v>370</v>
      </c>
      <c r="F59" s="38"/>
      <c r="G59" s="38"/>
      <c r="H59" s="38"/>
      <c r="I59" s="38"/>
      <c r="J59" s="208"/>
      <c r="K59" s="210"/>
      <c r="L59" s="133" t="str">
        <f t="shared" si="0"/>
        <v>Märgi x-ga üks valikutest!</v>
      </c>
    </row>
    <row r="60" spans="1:12" s="49" customFormat="1" ht="60">
      <c r="A60" s="46">
        <f t="shared" si="1"/>
        <v>52</v>
      </c>
      <c r="B60" s="54"/>
      <c r="C60" s="51" t="s">
        <v>369</v>
      </c>
      <c r="D60" s="22">
        <v>2</v>
      </c>
      <c r="E60" s="55" t="s">
        <v>371</v>
      </c>
      <c r="F60" s="38"/>
      <c r="G60" s="38"/>
      <c r="H60" s="38"/>
      <c r="I60" s="38"/>
      <c r="J60" s="208"/>
      <c r="K60" s="210"/>
      <c r="L60" s="133" t="str">
        <f t="shared" si="0"/>
        <v>Märgi x-ga üks valikutest!</v>
      </c>
    </row>
    <row r="61" spans="1:12" s="49" customFormat="1" ht="30">
      <c r="A61" s="46">
        <f t="shared" si="1"/>
        <v>53</v>
      </c>
      <c r="B61" s="50"/>
      <c r="C61" s="51" t="s">
        <v>369</v>
      </c>
      <c r="D61" s="22">
        <v>2</v>
      </c>
      <c r="E61" s="55" t="s">
        <v>372</v>
      </c>
      <c r="F61" s="38"/>
      <c r="G61" s="38"/>
      <c r="H61" s="38"/>
      <c r="I61" s="38"/>
      <c r="J61" s="208"/>
      <c r="K61" s="210"/>
      <c r="L61" s="133" t="str">
        <f t="shared" si="0"/>
        <v>Märgi x-ga üks valikutest!</v>
      </c>
    </row>
    <row r="62" spans="1:12" s="49" customFormat="1" ht="195">
      <c r="A62" s="46">
        <f t="shared" si="1"/>
        <v>54</v>
      </c>
      <c r="B62" s="50"/>
      <c r="C62" s="51" t="s">
        <v>373</v>
      </c>
      <c r="D62" s="22">
        <v>2</v>
      </c>
      <c r="E62" s="23" t="s">
        <v>374</v>
      </c>
      <c r="F62" s="38"/>
      <c r="G62" s="38"/>
      <c r="H62" s="38"/>
      <c r="I62" s="38"/>
      <c r="J62" s="208"/>
      <c r="K62" s="210"/>
      <c r="L62" s="133" t="str">
        <f t="shared" si="0"/>
        <v>Märgi x-ga üks valikutest!</v>
      </c>
    </row>
    <row r="63" spans="1:12" s="49" customFormat="1" ht="165">
      <c r="A63" s="46">
        <f t="shared" si="1"/>
        <v>55</v>
      </c>
      <c r="B63" s="50" t="s">
        <v>375</v>
      </c>
      <c r="C63" s="23" t="s">
        <v>376</v>
      </c>
      <c r="D63" s="22">
        <v>2</v>
      </c>
      <c r="E63" s="23" t="s">
        <v>377</v>
      </c>
      <c r="F63" s="38"/>
      <c r="G63" s="38"/>
      <c r="H63" s="38"/>
      <c r="I63" s="38"/>
      <c r="J63" s="208"/>
      <c r="K63" s="210"/>
      <c r="L63" s="133" t="str">
        <f t="shared" si="0"/>
        <v>Märgi x-ga üks valikutest!</v>
      </c>
    </row>
    <row r="64" spans="1:12" s="49" customFormat="1" ht="135">
      <c r="A64" s="46">
        <f t="shared" si="1"/>
        <v>56</v>
      </c>
      <c r="B64" s="50"/>
      <c r="C64" s="23" t="s">
        <v>378</v>
      </c>
      <c r="D64" s="22">
        <v>2</v>
      </c>
      <c r="E64" s="23" t="s">
        <v>379</v>
      </c>
      <c r="F64" s="38"/>
      <c r="G64" s="38"/>
      <c r="H64" s="38"/>
      <c r="I64" s="38"/>
      <c r="J64" s="208"/>
      <c r="K64" s="210"/>
      <c r="L64" s="133" t="str">
        <f t="shared" si="0"/>
        <v>Märgi x-ga üks valikutest!</v>
      </c>
    </row>
    <row r="65" spans="1:12" s="49" customFormat="1" ht="90">
      <c r="A65" s="46">
        <f t="shared" si="1"/>
        <v>57</v>
      </c>
      <c r="B65" s="50"/>
      <c r="C65" s="23" t="s">
        <v>378</v>
      </c>
      <c r="D65" s="22">
        <v>2</v>
      </c>
      <c r="E65" s="23" t="s">
        <v>380</v>
      </c>
      <c r="F65" s="38"/>
      <c r="G65" s="38"/>
      <c r="H65" s="38"/>
      <c r="I65" s="38"/>
      <c r="J65" s="208"/>
      <c r="K65" s="210"/>
      <c r="L65" s="133" t="str">
        <f t="shared" si="0"/>
        <v>Märgi x-ga üks valikutest!</v>
      </c>
    </row>
    <row r="66" spans="1:12" s="49" customFormat="1" ht="60">
      <c r="A66" s="46">
        <f t="shared" si="1"/>
        <v>58</v>
      </c>
      <c r="B66" s="50"/>
      <c r="C66" s="23" t="s">
        <v>381</v>
      </c>
      <c r="D66" s="22">
        <v>2</v>
      </c>
      <c r="E66" s="23" t="s">
        <v>382</v>
      </c>
      <c r="F66" s="38"/>
      <c r="G66" s="38"/>
      <c r="H66" s="38"/>
      <c r="I66" s="38"/>
      <c r="J66" s="208"/>
      <c r="K66" s="210"/>
      <c r="L66" s="133" t="str">
        <f t="shared" si="0"/>
        <v>Märgi x-ga üks valikutest!</v>
      </c>
    </row>
    <row r="67" spans="1:12" s="49" customFormat="1" ht="60">
      <c r="A67" s="46">
        <f t="shared" si="1"/>
        <v>59</v>
      </c>
      <c r="B67" s="50"/>
      <c r="C67" s="51" t="s">
        <v>381</v>
      </c>
      <c r="D67" s="22">
        <v>2</v>
      </c>
      <c r="E67" s="23" t="s">
        <v>383</v>
      </c>
      <c r="F67" s="38"/>
      <c r="G67" s="38"/>
      <c r="H67" s="38"/>
      <c r="I67" s="38"/>
      <c r="J67" s="208"/>
      <c r="K67" s="210"/>
      <c r="L67" s="133" t="str">
        <f t="shared" si="0"/>
        <v>Märgi x-ga üks valikutest!</v>
      </c>
    </row>
    <row r="68" spans="1:12" s="49" customFormat="1" ht="105">
      <c r="A68" s="46">
        <f t="shared" si="1"/>
        <v>60</v>
      </c>
      <c r="B68" s="50"/>
      <c r="C68" s="23" t="s">
        <v>381</v>
      </c>
      <c r="D68" s="22">
        <v>1</v>
      </c>
      <c r="E68" s="23" t="s">
        <v>384</v>
      </c>
      <c r="F68" s="38"/>
      <c r="G68" s="38"/>
      <c r="H68" s="38"/>
      <c r="I68" s="38"/>
      <c r="J68" s="208"/>
      <c r="K68" s="210"/>
      <c r="L68" s="133" t="str">
        <f t="shared" si="0"/>
        <v>Märgi x-ga üks valikutest!</v>
      </c>
    </row>
    <row r="69" spans="1:12" s="49" customFormat="1" ht="60">
      <c r="A69" s="46">
        <f t="shared" si="1"/>
        <v>61</v>
      </c>
      <c r="B69" s="50"/>
      <c r="C69" s="51" t="s">
        <v>381</v>
      </c>
      <c r="D69" s="22">
        <v>2</v>
      </c>
      <c r="E69" s="23" t="s">
        <v>385</v>
      </c>
      <c r="F69" s="38"/>
      <c r="G69" s="38"/>
      <c r="H69" s="38"/>
      <c r="I69" s="38"/>
      <c r="J69" s="208"/>
      <c r="K69" s="210"/>
      <c r="L69" s="133" t="str">
        <f t="shared" si="0"/>
        <v>Märgi x-ga üks valikutest!</v>
      </c>
    </row>
    <row r="70" spans="1:12" s="49" customFormat="1" ht="150">
      <c r="A70" s="46">
        <f t="shared" si="1"/>
        <v>62</v>
      </c>
      <c r="B70" s="54"/>
      <c r="C70" s="51" t="s">
        <v>386</v>
      </c>
      <c r="D70" s="22">
        <v>2</v>
      </c>
      <c r="E70" s="23" t="s">
        <v>387</v>
      </c>
      <c r="F70" s="38"/>
      <c r="G70" s="38"/>
      <c r="H70" s="38"/>
      <c r="I70" s="38"/>
      <c r="J70" s="208"/>
      <c r="K70" s="210"/>
      <c r="L70" s="133" t="str">
        <f t="shared" si="0"/>
        <v>Märgi x-ga üks valikutest!</v>
      </c>
    </row>
    <row r="71" spans="1:12" s="49" customFormat="1" ht="60">
      <c r="A71" s="46">
        <f t="shared" si="1"/>
        <v>63</v>
      </c>
      <c r="B71" s="50"/>
      <c r="C71" s="23" t="s">
        <v>386</v>
      </c>
      <c r="D71" s="22">
        <v>2</v>
      </c>
      <c r="E71" s="23" t="s">
        <v>388</v>
      </c>
      <c r="F71" s="38"/>
      <c r="G71" s="38"/>
      <c r="H71" s="38"/>
      <c r="I71" s="38"/>
      <c r="J71" s="208"/>
      <c r="K71" s="210"/>
      <c r="L71" s="133" t="str">
        <f t="shared" si="0"/>
        <v>Märgi x-ga üks valikutest!</v>
      </c>
    </row>
    <row r="72" spans="1:12" s="49" customFormat="1" ht="105">
      <c r="A72" s="46">
        <f t="shared" si="1"/>
        <v>64</v>
      </c>
      <c r="B72" s="50"/>
      <c r="C72" s="51"/>
      <c r="D72" s="22">
        <v>1</v>
      </c>
      <c r="E72" s="23" t="s">
        <v>384</v>
      </c>
      <c r="F72" s="38"/>
      <c r="G72" s="38"/>
      <c r="H72" s="38"/>
      <c r="I72" s="38"/>
      <c r="J72" s="208"/>
      <c r="K72" s="210"/>
      <c r="L72" s="133" t="str">
        <f aca="true" t="shared" si="2" ref="L72:L135">IF(COUNTIF(F72:I72,"X")&lt;&gt;1,"Märgi x-ga üks valikutest!","")</f>
        <v>Märgi x-ga üks valikutest!</v>
      </c>
    </row>
    <row r="73" spans="1:12" s="49" customFormat="1" ht="60">
      <c r="A73" s="46">
        <f t="shared" si="1"/>
        <v>65</v>
      </c>
      <c r="B73" s="50"/>
      <c r="C73" s="51"/>
      <c r="D73" s="22">
        <v>2</v>
      </c>
      <c r="E73" s="23" t="s">
        <v>389</v>
      </c>
      <c r="F73" s="38"/>
      <c r="G73" s="38"/>
      <c r="H73" s="38"/>
      <c r="I73" s="38"/>
      <c r="J73" s="208"/>
      <c r="K73" s="210"/>
      <c r="L73" s="133" t="str">
        <f t="shared" si="2"/>
        <v>Märgi x-ga üks valikutest!</v>
      </c>
    </row>
    <row r="74" spans="1:12" s="49" customFormat="1" ht="45">
      <c r="A74" s="46">
        <f t="shared" si="1"/>
        <v>66</v>
      </c>
      <c r="B74" s="50"/>
      <c r="C74" s="23" t="s">
        <v>386</v>
      </c>
      <c r="D74" s="22">
        <v>2</v>
      </c>
      <c r="E74" s="23" t="s">
        <v>390</v>
      </c>
      <c r="F74" s="38"/>
      <c r="G74" s="38"/>
      <c r="H74" s="38"/>
      <c r="I74" s="38"/>
      <c r="J74" s="208"/>
      <c r="K74" s="210"/>
      <c r="L74" s="133" t="str">
        <f t="shared" si="2"/>
        <v>Märgi x-ga üks valikutest!</v>
      </c>
    </row>
    <row r="75" spans="1:12" s="49" customFormat="1" ht="195">
      <c r="A75" s="46">
        <f aca="true" t="shared" si="3" ref="A75:A139">A74+1</f>
        <v>67</v>
      </c>
      <c r="B75" s="50"/>
      <c r="C75" s="23" t="s">
        <v>391</v>
      </c>
      <c r="D75" s="22">
        <v>2</v>
      </c>
      <c r="E75" s="23" t="s">
        <v>392</v>
      </c>
      <c r="F75" s="38"/>
      <c r="G75" s="38"/>
      <c r="H75" s="38"/>
      <c r="I75" s="38"/>
      <c r="J75" s="208"/>
      <c r="K75" s="210"/>
      <c r="L75" s="133" t="str">
        <f t="shared" si="2"/>
        <v>Märgi x-ga üks valikutest!</v>
      </c>
    </row>
    <row r="76" spans="1:12" s="49" customFormat="1" ht="117">
      <c r="A76" s="46">
        <f t="shared" si="3"/>
        <v>68</v>
      </c>
      <c r="B76" s="50" t="s">
        <v>393</v>
      </c>
      <c r="C76" s="23" t="s">
        <v>394</v>
      </c>
      <c r="D76" s="22">
        <v>2</v>
      </c>
      <c r="E76" s="23" t="s">
        <v>395</v>
      </c>
      <c r="F76" s="38"/>
      <c r="G76" s="38"/>
      <c r="H76" s="38"/>
      <c r="I76" s="38"/>
      <c r="J76" s="208"/>
      <c r="K76" s="210"/>
      <c r="L76" s="133" t="str">
        <f t="shared" si="2"/>
        <v>Märgi x-ga üks valikutest!</v>
      </c>
    </row>
    <row r="77" spans="1:12" s="49" customFormat="1" ht="60">
      <c r="A77" s="46">
        <f t="shared" si="3"/>
        <v>69</v>
      </c>
      <c r="B77" s="50" t="s">
        <v>396</v>
      </c>
      <c r="C77" s="23" t="s">
        <v>397</v>
      </c>
      <c r="D77" s="22">
        <v>2</v>
      </c>
      <c r="E77" s="23" t="s">
        <v>398</v>
      </c>
      <c r="F77" s="38"/>
      <c r="G77" s="38"/>
      <c r="H77" s="38"/>
      <c r="I77" s="38"/>
      <c r="J77" s="208"/>
      <c r="K77" s="210"/>
      <c r="L77" s="133" t="str">
        <f t="shared" si="2"/>
        <v>Märgi x-ga üks valikutest!</v>
      </c>
    </row>
    <row r="78" spans="1:12" s="49" customFormat="1" ht="195">
      <c r="A78" s="46">
        <f t="shared" si="3"/>
        <v>70</v>
      </c>
      <c r="B78" s="50"/>
      <c r="C78" s="23" t="s">
        <v>399</v>
      </c>
      <c r="D78" s="22">
        <v>2</v>
      </c>
      <c r="E78" s="23" t="s">
        <v>400</v>
      </c>
      <c r="F78" s="38"/>
      <c r="G78" s="38"/>
      <c r="H78" s="38"/>
      <c r="I78" s="38"/>
      <c r="J78" s="208"/>
      <c r="K78" s="210"/>
      <c r="L78" s="133" t="str">
        <f t="shared" si="2"/>
        <v>Märgi x-ga üks valikutest!</v>
      </c>
    </row>
    <row r="79" spans="1:12" s="49" customFormat="1" ht="105">
      <c r="A79" s="46">
        <f t="shared" si="3"/>
        <v>71</v>
      </c>
      <c r="B79" s="50"/>
      <c r="C79" s="23" t="s">
        <v>401</v>
      </c>
      <c r="D79" s="22">
        <v>2</v>
      </c>
      <c r="E79" s="23" t="s">
        <v>402</v>
      </c>
      <c r="F79" s="38"/>
      <c r="G79" s="38"/>
      <c r="H79" s="38"/>
      <c r="I79" s="38"/>
      <c r="J79" s="208"/>
      <c r="K79" s="210"/>
      <c r="L79" s="133" t="str">
        <f t="shared" si="2"/>
        <v>Märgi x-ga üks valikutest!</v>
      </c>
    </row>
    <row r="80" spans="1:12" s="49" customFormat="1" ht="75">
      <c r="A80" s="46">
        <f t="shared" si="3"/>
        <v>72</v>
      </c>
      <c r="B80" s="50"/>
      <c r="C80" s="23" t="s">
        <v>401</v>
      </c>
      <c r="D80" s="22">
        <v>2</v>
      </c>
      <c r="E80" s="23" t="s">
        <v>403</v>
      </c>
      <c r="F80" s="38"/>
      <c r="G80" s="38"/>
      <c r="H80" s="38"/>
      <c r="I80" s="38"/>
      <c r="J80" s="208"/>
      <c r="K80" s="210"/>
      <c r="L80" s="133" t="str">
        <f t="shared" si="2"/>
        <v>Märgi x-ga üks valikutest!</v>
      </c>
    </row>
    <row r="81" spans="1:12" s="49" customFormat="1" ht="105">
      <c r="A81" s="46">
        <f t="shared" si="3"/>
        <v>73</v>
      </c>
      <c r="B81" s="50"/>
      <c r="C81" s="23" t="s">
        <v>401</v>
      </c>
      <c r="D81" s="22">
        <v>2</v>
      </c>
      <c r="E81" s="23" t="s">
        <v>404</v>
      </c>
      <c r="F81" s="38"/>
      <c r="G81" s="38"/>
      <c r="H81" s="38"/>
      <c r="I81" s="38"/>
      <c r="J81" s="208"/>
      <c r="K81" s="210"/>
      <c r="L81" s="133" t="str">
        <f t="shared" si="2"/>
        <v>Märgi x-ga üks valikutest!</v>
      </c>
    </row>
    <row r="82" spans="1:12" s="49" customFormat="1" ht="135">
      <c r="A82" s="46">
        <f t="shared" si="3"/>
        <v>74</v>
      </c>
      <c r="B82" s="50"/>
      <c r="C82" s="23" t="s">
        <v>401</v>
      </c>
      <c r="D82" s="22">
        <v>2</v>
      </c>
      <c r="E82" s="23" t="s">
        <v>405</v>
      </c>
      <c r="F82" s="38"/>
      <c r="G82" s="38"/>
      <c r="H82" s="38"/>
      <c r="I82" s="38"/>
      <c r="J82" s="208"/>
      <c r="K82" s="210"/>
      <c r="L82" s="133" t="str">
        <f t="shared" si="2"/>
        <v>Märgi x-ga üks valikutest!</v>
      </c>
    </row>
    <row r="83" spans="1:12" s="49" customFormat="1" ht="90">
      <c r="A83" s="46">
        <f t="shared" si="3"/>
        <v>75</v>
      </c>
      <c r="B83" s="50"/>
      <c r="C83" s="23" t="s">
        <v>406</v>
      </c>
      <c r="D83" s="22">
        <v>2</v>
      </c>
      <c r="E83" s="23" t="s">
        <v>407</v>
      </c>
      <c r="F83" s="38"/>
      <c r="G83" s="38"/>
      <c r="H83" s="38"/>
      <c r="I83" s="38"/>
      <c r="J83" s="208"/>
      <c r="K83" s="210"/>
      <c r="L83" s="133" t="str">
        <f t="shared" si="2"/>
        <v>Märgi x-ga üks valikutest!</v>
      </c>
    </row>
    <row r="84" spans="1:12" s="49" customFormat="1" ht="225">
      <c r="A84" s="46">
        <f t="shared" si="3"/>
        <v>76</v>
      </c>
      <c r="B84" s="50" t="s">
        <v>408</v>
      </c>
      <c r="C84" s="23" t="s">
        <v>409</v>
      </c>
      <c r="D84" s="22">
        <v>3</v>
      </c>
      <c r="E84" s="23" t="s">
        <v>410</v>
      </c>
      <c r="F84" s="38"/>
      <c r="G84" s="38"/>
      <c r="H84" s="38"/>
      <c r="I84" s="38"/>
      <c r="J84" s="208"/>
      <c r="K84" s="210"/>
      <c r="L84" s="133" t="str">
        <f t="shared" si="2"/>
        <v>Märgi x-ga üks valikutest!</v>
      </c>
    </row>
    <row r="85" spans="1:12" s="49" customFormat="1" ht="300">
      <c r="A85" s="46">
        <f t="shared" si="3"/>
        <v>77</v>
      </c>
      <c r="B85" s="50" t="s">
        <v>411</v>
      </c>
      <c r="C85" s="51" t="s">
        <v>412</v>
      </c>
      <c r="D85" s="22">
        <v>3</v>
      </c>
      <c r="E85" s="23" t="s">
        <v>413</v>
      </c>
      <c r="F85" s="38"/>
      <c r="G85" s="38"/>
      <c r="H85" s="38"/>
      <c r="I85" s="38"/>
      <c r="J85" s="208"/>
      <c r="K85" s="210"/>
      <c r="L85" s="133" t="str">
        <f t="shared" si="2"/>
        <v>Märgi x-ga üks valikutest!</v>
      </c>
    </row>
    <row r="86" spans="1:12" s="49" customFormat="1" ht="75">
      <c r="A86" s="46">
        <f t="shared" si="3"/>
        <v>78</v>
      </c>
      <c r="B86" s="50"/>
      <c r="C86" s="51" t="s">
        <v>412</v>
      </c>
      <c r="D86" s="22">
        <v>2</v>
      </c>
      <c r="E86" s="23" t="s">
        <v>414</v>
      </c>
      <c r="F86" s="38"/>
      <c r="G86" s="38"/>
      <c r="H86" s="38"/>
      <c r="I86" s="38"/>
      <c r="J86" s="208"/>
      <c r="K86" s="210"/>
      <c r="L86" s="133" t="str">
        <f t="shared" si="2"/>
        <v>Märgi x-ga üks valikutest!</v>
      </c>
    </row>
    <row r="87" spans="1:12" s="49" customFormat="1" ht="240">
      <c r="A87" s="46">
        <f t="shared" si="3"/>
        <v>79</v>
      </c>
      <c r="B87" s="50" t="s">
        <v>415</v>
      </c>
      <c r="C87" s="23" t="s">
        <v>416</v>
      </c>
      <c r="D87" s="22">
        <v>2</v>
      </c>
      <c r="E87" s="23" t="s">
        <v>417</v>
      </c>
      <c r="F87" s="38"/>
      <c r="G87" s="38"/>
      <c r="H87" s="38"/>
      <c r="I87" s="38"/>
      <c r="J87" s="208"/>
      <c r="K87" s="210"/>
      <c r="L87" s="133" t="str">
        <f t="shared" si="2"/>
        <v>Märgi x-ga üks valikutest!</v>
      </c>
    </row>
    <row r="88" spans="1:12" s="49" customFormat="1" ht="409.5">
      <c r="A88" s="46">
        <f t="shared" si="3"/>
        <v>80</v>
      </c>
      <c r="B88" s="50"/>
      <c r="C88" s="23" t="s">
        <v>418</v>
      </c>
      <c r="D88" s="22">
        <v>2</v>
      </c>
      <c r="E88" s="23" t="s">
        <v>419</v>
      </c>
      <c r="F88" s="38"/>
      <c r="G88" s="38"/>
      <c r="H88" s="38"/>
      <c r="I88" s="38"/>
      <c r="J88" s="208"/>
      <c r="K88" s="210"/>
      <c r="L88" s="133" t="str">
        <f t="shared" si="2"/>
        <v>Märgi x-ga üks valikutest!</v>
      </c>
    </row>
    <row r="89" spans="1:12" s="49" customFormat="1" ht="390">
      <c r="A89" s="46">
        <f t="shared" si="3"/>
        <v>81</v>
      </c>
      <c r="B89" s="50" t="s">
        <v>420</v>
      </c>
      <c r="C89" s="23" t="s">
        <v>421</v>
      </c>
      <c r="D89" s="22">
        <v>3</v>
      </c>
      <c r="E89" s="23" t="s">
        <v>422</v>
      </c>
      <c r="F89" s="38"/>
      <c r="G89" s="38"/>
      <c r="H89" s="38"/>
      <c r="I89" s="38"/>
      <c r="J89" s="208"/>
      <c r="K89" s="210"/>
      <c r="L89" s="133" t="str">
        <f t="shared" si="2"/>
        <v>Märgi x-ga üks valikutest!</v>
      </c>
    </row>
    <row r="90" spans="1:12" s="49" customFormat="1" ht="210">
      <c r="A90" s="46">
        <f t="shared" si="3"/>
        <v>82</v>
      </c>
      <c r="B90" s="50"/>
      <c r="C90" s="23" t="s">
        <v>423</v>
      </c>
      <c r="D90" s="22">
        <v>2</v>
      </c>
      <c r="E90" s="23" t="s">
        <v>424</v>
      </c>
      <c r="F90" s="38"/>
      <c r="G90" s="38"/>
      <c r="H90" s="38"/>
      <c r="I90" s="38"/>
      <c r="J90" s="208"/>
      <c r="K90" s="210"/>
      <c r="L90" s="133" t="str">
        <f t="shared" si="2"/>
        <v>Märgi x-ga üks valikutest!</v>
      </c>
    </row>
    <row r="91" spans="1:12" s="49" customFormat="1" ht="117.75">
      <c r="A91" s="46">
        <f t="shared" si="3"/>
        <v>83</v>
      </c>
      <c r="B91" s="50" t="s">
        <v>425</v>
      </c>
      <c r="C91" s="23" t="s">
        <v>426</v>
      </c>
      <c r="D91" s="22">
        <v>2</v>
      </c>
      <c r="E91" s="23" t="s">
        <v>427</v>
      </c>
      <c r="F91" s="38"/>
      <c r="G91" s="38"/>
      <c r="H91" s="38"/>
      <c r="I91" s="38"/>
      <c r="J91" s="208"/>
      <c r="K91" s="210"/>
      <c r="L91" s="133" t="str">
        <f t="shared" si="2"/>
        <v>Märgi x-ga üks valikutest!</v>
      </c>
    </row>
    <row r="92" spans="1:12" s="49" customFormat="1" ht="45">
      <c r="A92" s="46">
        <f t="shared" si="3"/>
        <v>84</v>
      </c>
      <c r="B92" s="50"/>
      <c r="C92" s="23" t="s">
        <v>426</v>
      </c>
      <c r="D92" s="22">
        <v>2</v>
      </c>
      <c r="E92" s="55" t="s">
        <v>428</v>
      </c>
      <c r="F92" s="38"/>
      <c r="G92" s="38"/>
      <c r="H92" s="38"/>
      <c r="I92" s="38"/>
      <c r="J92" s="208"/>
      <c r="K92" s="210"/>
      <c r="L92" s="133" t="str">
        <f t="shared" si="2"/>
        <v>Märgi x-ga üks valikutest!</v>
      </c>
    </row>
    <row r="93" spans="1:12" s="49" customFormat="1" ht="15">
      <c r="A93" s="46">
        <f t="shared" si="3"/>
        <v>85</v>
      </c>
      <c r="B93" s="50"/>
      <c r="C93" s="23" t="s">
        <v>426</v>
      </c>
      <c r="D93" s="22">
        <v>2</v>
      </c>
      <c r="E93" s="55" t="s">
        <v>429</v>
      </c>
      <c r="F93" s="38"/>
      <c r="G93" s="38"/>
      <c r="H93" s="38"/>
      <c r="I93" s="38"/>
      <c r="J93" s="208"/>
      <c r="K93" s="210"/>
      <c r="L93" s="133" t="str">
        <f t="shared" si="2"/>
        <v>Märgi x-ga üks valikutest!</v>
      </c>
    </row>
    <row r="94" spans="1:12" s="49" customFormat="1" ht="195">
      <c r="A94" s="46">
        <f t="shared" si="3"/>
        <v>86</v>
      </c>
      <c r="B94" s="50" t="s">
        <v>430</v>
      </c>
      <c r="C94" s="23" t="s">
        <v>431</v>
      </c>
      <c r="D94" s="22">
        <v>2</v>
      </c>
      <c r="E94" s="23" t="s">
        <v>432</v>
      </c>
      <c r="F94" s="38"/>
      <c r="G94" s="38"/>
      <c r="H94" s="38"/>
      <c r="I94" s="38"/>
      <c r="J94" s="208"/>
      <c r="K94" s="210"/>
      <c r="L94" s="133" t="str">
        <f t="shared" si="2"/>
        <v>Märgi x-ga üks valikutest!</v>
      </c>
    </row>
    <row r="95" spans="1:12" s="49" customFormat="1" ht="120.75">
      <c r="A95" s="46">
        <f t="shared" si="3"/>
        <v>87</v>
      </c>
      <c r="B95" s="50" t="s">
        <v>433</v>
      </c>
      <c r="C95" s="23" t="s">
        <v>434</v>
      </c>
      <c r="D95" s="22">
        <v>2</v>
      </c>
      <c r="E95" s="23" t="s">
        <v>435</v>
      </c>
      <c r="F95" s="38"/>
      <c r="G95" s="38"/>
      <c r="H95" s="38"/>
      <c r="I95" s="38"/>
      <c r="J95" s="208"/>
      <c r="K95" s="210"/>
      <c r="L95" s="133" t="str">
        <f t="shared" si="2"/>
        <v>Märgi x-ga üks valikutest!</v>
      </c>
    </row>
    <row r="96" spans="1:12" s="49" customFormat="1" ht="221.25">
      <c r="A96" s="46">
        <f t="shared" si="3"/>
        <v>88</v>
      </c>
      <c r="B96" s="50" t="s">
        <v>436</v>
      </c>
      <c r="C96" s="51" t="s">
        <v>437</v>
      </c>
      <c r="D96" s="22">
        <v>2</v>
      </c>
      <c r="E96" s="23" t="s">
        <v>438</v>
      </c>
      <c r="F96" s="38"/>
      <c r="G96" s="38"/>
      <c r="H96" s="38"/>
      <c r="I96" s="38"/>
      <c r="J96" s="208"/>
      <c r="K96" s="210"/>
      <c r="L96" s="133" t="str">
        <f t="shared" si="2"/>
        <v>Märgi x-ga üks valikutest!</v>
      </c>
    </row>
    <row r="97" spans="1:12" s="49" customFormat="1" ht="195">
      <c r="A97" s="46">
        <f t="shared" si="3"/>
        <v>89</v>
      </c>
      <c r="B97" s="50"/>
      <c r="C97" s="51" t="s">
        <v>439</v>
      </c>
      <c r="D97" s="22">
        <v>2</v>
      </c>
      <c r="E97" s="23" t="s">
        <v>440</v>
      </c>
      <c r="F97" s="38"/>
      <c r="G97" s="38"/>
      <c r="H97" s="38"/>
      <c r="I97" s="38"/>
      <c r="J97" s="208"/>
      <c r="K97" s="210"/>
      <c r="L97" s="133" t="str">
        <f t="shared" si="2"/>
        <v>Märgi x-ga üks valikutest!</v>
      </c>
    </row>
    <row r="98" spans="1:12" s="49" customFormat="1" ht="240">
      <c r="A98" s="46">
        <f t="shared" si="3"/>
        <v>90</v>
      </c>
      <c r="B98" s="54"/>
      <c r="C98" s="51" t="s">
        <v>441</v>
      </c>
      <c r="D98" s="22">
        <v>2</v>
      </c>
      <c r="E98" s="23" t="s">
        <v>442</v>
      </c>
      <c r="F98" s="38"/>
      <c r="G98" s="38"/>
      <c r="H98" s="38"/>
      <c r="I98" s="38"/>
      <c r="J98" s="208"/>
      <c r="K98" s="210"/>
      <c r="L98" s="133" t="str">
        <f t="shared" si="2"/>
        <v>Märgi x-ga üks valikutest!</v>
      </c>
    </row>
    <row r="99" spans="1:12" s="49" customFormat="1" ht="152.25">
      <c r="A99" s="46">
        <f t="shared" si="3"/>
        <v>91</v>
      </c>
      <c r="B99" s="50" t="s">
        <v>443</v>
      </c>
      <c r="C99" s="51" t="s">
        <v>444</v>
      </c>
      <c r="D99" s="22">
        <v>2</v>
      </c>
      <c r="E99" s="23" t="s">
        <v>445</v>
      </c>
      <c r="F99" s="38"/>
      <c r="G99" s="38"/>
      <c r="H99" s="38"/>
      <c r="I99" s="38"/>
      <c r="J99" s="208"/>
      <c r="K99" s="210"/>
      <c r="L99" s="133" t="str">
        <f t="shared" si="2"/>
        <v>Märgi x-ga üks valikutest!</v>
      </c>
    </row>
    <row r="100" spans="1:12" s="49" customFormat="1" ht="30">
      <c r="A100" s="46">
        <f t="shared" si="3"/>
        <v>92</v>
      </c>
      <c r="B100" s="50"/>
      <c r="C100" s="51" t="s">
        <v>446</v>
      </c>
      <c r="D100" s="22">
        <v>2</v>
      </c>
      <c r="E100" s="23" t="s">
        <v>447</v>
      </c>
      <c r="F100" s="38"/>
      <c r="G100" s="38"/>
      <c r="H100" s="38"/>
      <c r="I100" s="38"/>
      <c r="J100" s="208"/>
      <c r="K100" s="210"/>
      <c r="L100" s="133" t="str">
        <f t="shared" si="2"/>
        <v>Märgi x-ga üks valikutest!</v>
      </c>
    </row>
    <row r="101" spans="1:12" s="49" customFormat="1" ht="120">
      <c r="A101" s="46">
        <f t="shared" si="3"/>
        <v>93</v>
      </c>
      <c r="B101" s="50"/>
      <c r="C101" s="51" t="s">
        <v>448</v>
      </c>
      <c r="D101" s="22">
        <v>2</v>
      </c>
      <c r="E101" s="23" t="s">
        <v>449</v>
      </c>
      <c r="F101" s="38"/>
      <c r="G101" s="38"/>
      <c r="H101" s="38"/>
      <c r="I101" s="38"/>
      <c r="J101" s="208"/>
      <c r="K101" s="210"/>
      <c r="L101" s="133" t="str">
        <f t="shared" si="2"/>
        <v>Märgi x-ga üks valikutest!</v>
      </c>
    </row>
    <row r="102" spans="1:12" s="49" customFormat="1" ht="135">
      <c r="A102" s="46">
        <f t="shared" si="3"/>
        <v>94</v>
      </c>
      <c r="B102" s="50"/>
      <c r="C102" s="23" t="s">
        <v>450</v>
      </c>
      <c r="D102" s="22">
        <v>2</v>
      </c>
      <c r="E102" s="23" t="s">
        <v>451</v>
      </c>
      <c r="F102" s="38"/>
      <c r="G102" s="38"/>
      <c r="H102" s="38"/>
      <c r="I102" s="38"/>
      <c r="J102" s="208"/>
      <c r="K102" s="210"/>
      <c r="L102" s="133" t="str">
        <f t="shared" si="2"/>
        <v>Märgi x-ga üks valikutest!</v>
      </c>
    </row>
    <row r="103" spans="1:12" s="49" customFormat="1" ht="150">
      <c r="A103" s="46">
        <f t="shared" si="3"/>
        <v>95</v>
      </c>
      <c r="B103" s="50"/>
      <c r="C103" s="23" t="s">
        <v>452</v>
      </c>
      <c r="D103" s="22">
        <v>2</v>
      </c>
      <c r="E103" s="23" t="s">
        <v>453</v>
      </c>
      <c r="F103" s="38"/>
      <c r="G103" s="38"/>
      <c r="H103" s="38"/>
      <c r="I103" s="38"/>
      <c r="J103" s="208"/>
      <c r="K103" s="210"/>
      <c r="L103" s="133" t="str">
        <f t="shared" si="2"/>
        <v>Märgi x-ga üks valikutest!</v>
      </c>
    </row>
    <row r="104" spans="1:12" s="49" customFormat="1" ht="90">
      <c r="A104" s="46">
        <f t="shared" si="3"/>
        <v>96</v>
      </c>
      <c r="B104" s="50"/>
      <c r="C104" s="23" t="s">
        <v>454</v>
      </c>
      <c r="D104" s="22">
        <v>2</v>
      </c>
      <c r="E104" s="23" t="s">
        <v>455</v>
      </c>
      <c r="F104" s="38"/>
      <c r="G104" s="38"/>
      <c r="H104" s="38"/>
      <c r="I104" s="38"/>
      <c r="J104" s="208"/>
      <c r="K104" s="210"/>
      <c r="L104" s="133" t="str">
        <f t="shared" si="2"/>
        <v>Märgi x-ga üks valikutest!</v>
      </c>
    </row>
    <row r="105" spans="1:12" s="49" customFormat="1" ht="120">
      <c r="A105" s="46">
        <f t="shared" si="3"/>
        <v>97</v>
      </c>
      <c r="B105" s="50"/>
      <c r="C105" s="23" t="s">
        <v>456</v>
      </c>
      <c r="D105" s="22">
        <v>2</v>
      </c>
      <c r="E105" s="23" t="s">
        <v>457</v>
      </c>
      <c r="F105" s="38"/>
      <c r="G105" s="38"/>
      <c r="H105" s="38"/>
      <c r="I105" s="38"/>
      <c r="J105" s="208"/>
      <c r="K105" s="210"/>
      <c r="L105" s="133" t="str">
        <f t="shared" si="2"/>
        <v>Märgi x-ga üks valikutest!</v>
      </c>
    </row>
    <row r="106" spans="1:12" s="49" customFormat="1" ht="240">
      <c r="A106" s="46">
        <f t="shared" si="3"/>
        <v>98</v>
      </c>
      <c r="B106" s="50"/>
      <c r="C106" s="23" t="s">
        <v>458</v>
      </c>
      <c r="D106" s="22">
        <v>2</v>
      </c>
      <c r="E106" s="23" t="s">
        <v>459</v>
      </c>
      <c r="F106" s="38"/>
      <c r="G106" s="38"/>
      <c r="H106" s="38"/>
      <c r="I106" s="38"/>
      <c r="J106" s="208"/>
      <c r="K106" s="210"/>
      <c r="L106" s="133" t="str">
        <f t="shared" si="2"/>
        <v>Märgi x-ga üks valikutest!</v>
      </c>
    </row>
    <row r="107" spans="1:12" s="49" customFormat="1" ht="165">
      <c r="A107" s="46">
        <f t="shared" si="3"/>
        <v>99</v>
      </c>
      <c r="B107" s="50"/>
      <c r="C107" s="51" t="s">
        <v>460</v>
      </c>
      <c r="D107" s="22">
        <v>2</v>
      </c>
      <c r="E107" s="23" t="s">
        <v>461</v>
      </c>
      <c r="F107" s="38"/>
      <c r="G107" s="38"/>
      <c r="H107" s="38"/>
      <c r="I107" s="38"/>
      <c r="J107" s="208"/>
      <c r="K107" s="210"/>
      <c r="L107" s="133" t="str">
        <f t="shared" si="2"/>
        <v>Märgi x-ga üks valikutest!</v>
      </c>
    </row>
    <row r="108" spans="1:12" s="49" customFormat="1" ht="255">
      <c r="A108" s="46">
        <f t="shared" si="3"/>
        <v>100</v>
      </c>
      <c r="B108" s="50"/>
      <c r="C108" s="23" t="s">
        <v>462</v>
      </c>
      <c r="D108" s="22">
        <v>2</v>
      </c>
      <c r="E108" s="23" t="s">
        <v>463</v>
      </c>
      <c r="F108" s="38"/>
      <c r="G108" s="38"/>
      <c r="H108" s="38"/>
      <c r="I108" s="38"/>
      <c r="J108" s="208"/>
      <c r="K108" s="210"/>
      <c r="L108" s="133" t="str">
        <f t="shared" si="2"/>
        <v>Märgi x-ga üks valikutest!</v>
      </c>
    </row>
    <row r="109" spans="1:12" s="49" customFormat="1" ht="150">
      <c r="A109" s="46">
        <f t="shared" si="3"/>
        <v>101</v>
      </c>
      <c r="B109" s="50"/>
      <c r="C109" s="23" t="s">
        <v>464</v>
      </c>
      <c r="D109" s="22">
        <v>2</v>
      </c>
      <c r="E109" s="23" t="s">
        <v>465</v>
      </c>
      <c r="F109" s="38"/>
      <c r="G109" s="38"/>
      <c r="H109" s="38"/>
      <c r="I109" s="38"/>
      <c r="J109" s="208"/>
      <c r="K109" s="210"/>
      <c r="L109" s="133" t="str">
        <f t="shared" si="2"/>
        <v>Märgi x-ga üks valikutest!</v>
      </c>
    </row>
    <row r="110" spans="1:12" s="49" customFormat="1" ht="165">
      <c r="A110" s="46">
        <f t="shared" si="3"/>
        <v>102</v>
      </c>
      <c r="B110" s="50"/>
      <c r="C110" s="23" t="s">
        <v>466</v>
      </c>
      <c r="D110" s="22">
        <v>2</v>
      </c>
      <c r="E110" s="23" t="s">
        <v>467</v>
      </c>
      <c r="F110" s="38"/>
      <c r="G110" s="38"/>
      <c r="H110" s="38"/>
      <c r="I110" s="38"/>
      <c r="J110" s="208"/>
      <c r="K110" s="210"/>
      <c r="L110" s="133" t="str">
        <f t="shared" si="2"/>
        <v>Märgi x-ga üks valikutest!</v>
      </c>
    </row>
    <row r="111" spans="1:12" s="49" customFormat="1" ht="210">
      <c r="A111" s="46">
        <f t="shared" si="3"/>
        <v>103</v>
      </c>
      <c r="B111" s="50"/>
      <c r="C111" s="51" t="s">
        <v>468</v>
      </c>
      <c r="D111" s="22">
        <v>2</v>
      </c>
      <c r="E111" s="23" t="s">
        <v>469</v>
      </c>
      <c r="F111" s="38"/>
      <c r="G111" s="38"/>
      <c r="H111" s="38"/>
      <c r="I111" s="38"/>
      <c r="J111" s="208"/>
      <c r="K111" s="210"/>
      <c r="L111" s="133" t="str">
        <f t="shared" si="2"/>
        <v>Märgi x-ga üks valikutest!</v>
      </c>
    </row>
    <row r="112" spans="1:12" s="49" customFormat="1" ht="165">
      <c r="A112" s="46">
        <f t="shared" si="3"/>
        <v>104</v>
      </c>
      <c r="B112" s="50"/>
      <c r="C112" s="23" t="s">
        <v>470</v>
      </c>
      <c r="D112" s="22">
        <v>2</v>
      </c>
      <c r="E112" s="23" t="s">
        <v>471</v>
      </c>
      <c r="F112" s="38"/>
      <c r="G112" s="38"/>
      <c r="H112" s="38"/>
      <c r="I112" s="38"/>
      <c r="J112" s="208"/>
      <c r="K112" s="210"/>
      <c r="L112" s="133" t="str">
        <f t="shared" si="2"/>
        <v>Märgi x-ga üks valikutest!</v>
      </c>
    </row>
    <row r="113" spans="1:12" s="49" customFormat="1" ht="210">
      <c r="A113" s="46">
        <f t="shared" si="3"/>
        <v>105</v>
      </c>
      <c r="B113" s="50"/>
      <c r="C113" s="23" t="s">
        <v>472</v>
      </c>
      <c r="D113" s="22">
        <v>2</v>
      </c>
      <c r="E113" s="23" t="s">
        <v>473</v>
      </c>
      <c r="F113" s="38"/>
      <c r="G113" s="38"/>
      <c r="H113" s="38"/>
      <c r="I113" s="38"/>
      <c r="J113" s="208"/>
      <c r="K113" s="210"/>
      <c r="L113" s="133" t="str">
        <f t="shared" si="2"/>
        <v>Märgi x-ga üks valikutest!</v>
      </c>
    </row>
    <row r="114" spans="1:12" s="49" customFormat="1" ht="105">
      <c r="A114" s="46">
        <f t="shared" si="3"/>
        <v>106</v>
      </c>
      <c r="B114" s="50"/>
      <c r="C114" s="23" t="s">
        <v>474</v>
      </c>
      <c r="D114" s="22">
        <v>3</v>
      </c>
      <c r="E114" s="23" t="s">
        <v>475</v>
      </c>
      <c r="F114" s="38"/>
      <c r="G114" s="38"/>
      <c r="H114" s="38"/>
      <c r="I114" s="38"/>
      <c r="J114" s="208"/>
      <c r="K114" s="210"/>
      <c r="L114" s="133" t="str">
        <f t="shared" si="2"/>
        <v>Märgi x-ga üks valikutest!</v>
      </c>
    </row>
    <row r="115" spans="1:12" s="49" customFormat="1" ht="270">
      <c r="A115" s="46">
        <f t="shared" si="3"/>
        <v>107</v>
      </c>
      <c r="B115" s="50"/>
      <c r="C115" s="23" t="s">
        <v>476</v>
      </c>
      <c r="D115" s="22">
        <v>2</v>
      </c>
      <c r="E115" s="23" t="s">
        <v>477</v>
      </c>
      <c r="F115" s="38"/>
      <c r="G115" s="38"/>
      <c r="H115" s="38"/>
      <c r="I115" s="38"/>
      <c r="J115" s="208"/>
      <c r="K115" s="210"/>
      <c r="L115" s="133" t="str">
        <f t="shared" si="2"/>
        <v>Märgi x-ga üks valikutest!</v>
      </c>
    </row>
    <row r="116" spans="1:12" s="49" customFormat="1" ht="150">
      <c r="A116" s="46">
        <f t="shared" si="3"/>
        <v>108</v>
      </c>
      <c r="B116" s="50"/>
      <c r="C116" s="23" t="s">
        <v>478</v>
      </c>
      <c r="D116" s="22">
        <v>2</v>
      </c>
      <c r="E116" s="23" t="s">
        <v>479</v>
      </c>
      <c r="F116" s="38"/>
      <c r="G116" s="38"/>
      <c r="H116" s="38"/>
      <c r="I116" s="38"/>
      <c r="J116" s="208"/>
      <c r="K116" s="210"/>
      <c r="L116" s="133" t="str">
        <f t="shared" si="2"/>
        <v>Märgi x-ga üks valikutest!</v>
      </c>
    </row>
    <row r="117" spans="1:12" s="49" customFormat="1" ht="150">
      <c r="A117" s="46">
        <f t="shared" si="3"/>
        <v>109</v>
      </c>
      <c r="B117" s="50" t="s">
        <v>480</v>
      </c>
      <c r="C117" s="23" t="s">
        <v>481</v>
      </c>
      <c r="D117" s="22">
        <v>1</v>
      </c>
      <c r="E117" s="23" t="s">
        <v>482</v>
      </c>
      <c r="F117" s="38"/>
      <c r="G117" s="38"/>
      <c r="H117" s="38"/>
      <c r="I117" s="38"/>
      <c r="J117" s="208"/>
      <c r="K117" s="210"/>
      <c r="L117" s="133" t="str">
        <f t="shared" si="2"/>
        <v>Märgi x-ga üks valikutest!</v>
      </c>
    </row>
    <row r="118" spans="1:12" s="49" customFormat="1" ht="165">
      <c r="A118" s="46">
        <f t="shared" si="3"/>
        <v>110</v>
      </c>
      <c r="B118" s="50"/>
      <c r="C118" s="23" t="s">
        <v>483</v>
      </c>
      <c r="D118" s="22">
        <v>2</v>
      </c>
      <c r="E118" s="23" t="s">
        <v>484</v>
      </c>
      <c r="F118" s="38"/>
      <c r="G118" s="38"/>
      <c r="H118" s="38"/>
      <c r="I118" s="38"/>
      <c r="J118" s="208"/>
      <c r="K118" s="210"/>
      <c r="L118" s="133" t="str">
        <f t="shared" si="2"/>
        <v>Märgi x-ga üks valikutest!</v>
      </c>
    </row>
    <row r="119" spans="1:12" s="49" customFormat="1" ht="255">
      <c r="A119" s="46">
        <f t="shared" si="3"/>
        <v>111</v>
      </c>
      <c r="B119" s="50"/>
      <c r="C119" s="51" t="s">
        <v>485</v>
      </c>
      <c r="D119" s="22">
        <v>1</v>
      </c>
      <c r="E119" s="23" t="s">
        <v>486</v>
      </c>
      <c r="F119" s="38"/>
      <c r="G119" s="38"/>
      <c r="H119" s="38"/>
      <c r="I119" s="38"/>
      <c r="J119" s="208"/>
      <c r="K119" s="210"/>
      <c r="L119" s="133" t="str">
        <f t="shared" si="2"/>
        <v>Märgi x-ga üks valikutest!</v>
      </c>
    </row>
    <row r="120" spans="1:12" s="49" customFormat="1" ht="150">
      <c r="A120" s="46">
        <f t="shared" si="3"/>
        <v>112</v>
      </c>
      <c r="B120" s="50"/>
      <c r="C120" s="51" t="s">
        <v>485</v>
      </c>
      <c r="D120" s="22">
        <v>1</v>
      </c>
      <c r="E120" s="55" t="s">
        <v>487</v>
      </c>
      <c r="F120" s="38"/>
      <c r="G120" s="38"/>
      <c r="H120" s="38"/>
      <c r="I120" s="38"/>
      <c r="J120" s="208"/>
      <c r="K120" s="210"/>
      <c r="L120" s="133" t="str">
        <f t="shared" si="2"/>
        <v>Märgi x-ga üks valikutest!</v>
      </c>
    </row>
    <row r="121" spans="1:12" s="49" customFormat="1" ht="165">
      <c r="A121" s="46">
        <f t="shared" si="3"/>
        <v>113</v>
      </c>
      <c r="B121" s="50"/>
      <c r="C121" s="51" t="s">
        <v>485</v>
      </c>
      <c r="D121" s="22">
        <v>1</v>
      </c>
      <c r="E121" s="55" t="s">
        <v>488</v>
      </c>
      <c r="F121" s="38"/>
      <c r="G121" s="38"/>
      <c r="H121" s="38"/>
      <c r="I121" s="38"/>
      <c r="J121" s="208"/>
      <c r="K121" s="210"/>
      <c r="L121" s="133" t="str">
        <f t="shared" si="2"/>
        <v>Märgi x-ga üks valikutest!</v>
      </c>
    </row>
    <row r="122" spans="1:12" s="49" customFormat="1" ht="210">
      <c r="A122" s="46">
        <f t="shared" si="3"/>
        <v>114</v>
      </c>
      <c r="B122" s="50"/>
      <c r="C122" s="51" t="s">
        <v>485</v>
      </c>
      <c r="D122" s="22">
        <v>2</v>
      </c>
      <c r="E122" s="23" t="s">
        <v>489</v>
      </c>
      <c r="F122" s="38"/>
      <c r="G122" s="38"/>
      <c r="H122" s="38"/>
      <c r="I122" s="38"/>
      <c r="J122" s="208"/>
      <c r="K122" s="210"/>
      <c r="L122" s="133" t="str">
        <f t="shared" si="2"/>
        <v>Märgi x-ga üks valikutest!</v>
      </c>
    </row>
    <row r="123" spans="1:12" s="49" customFormat="1" ht="315">
      <c r="A123" s="46">
        <f t="shared" si="3"/>
        <v>115</v>
      </c>
      <c r="B123" s="54"/>
      <c r="C123" s="51" t="s">
        <v>490</v>
      </c>
      <c r="D123" s="22">
        <v>2</v>
      </c>
      <c r="E123" s="23" t="s">
        <v>491</v>
      </c>
      <c r="F123" s="38"/>
      <c r="G123" s="38"/>
      <c r="H123" s="38"/>
      <c r="I123" s="38"/>
      <c r="J123" s="208"/>
      <c r="K123" s="210"/>
      <c r="L123" s="133" t="str">
        <f t="shared" si="2"/>
        <v>Märgi x-ga üks valikutest!</v>
      </c>
    </row>
    <row r="124" spans="1:12" s="49" customFormat="1" ht="135">
      <c r="A124" s="46">
        <f t="shared" si="3"/>
        <v>116</v>
      </c>
      <c r="B124" s="50"/>
      <c r="C124" s="51" t="s">
        <v>492</v>
      </c>
      <c r="D124" s="22">
        <v>2</v>
      </c>
      <c r="E124" s="23" t="s">
        <v>493</v>
      </c>
      <c r="F124" s="38"/>
      <c r="G124" s="38"/>
      <c r="H124" s="38"/>
      <c r="I124" s="38"/>
      <c r="J124" s="208"/>
      <c r="K124" s="210"/>
      <c r="L124" s="133" t="str">
        <f t="shared" si="2"/>
        <v>Märgi x-ga üks valikutest!</v>
      </c>
    </row>
    <row r="125" spans="1:12" s="49" customFormat="1" ht="375">
      <c r="A125" s="46">
        <f t="shared" si="3"/>
        <v>117</v>
      </c>
      <c r="B125" s="50"/>
      <c r="C125" s="23" t="s">
        <v>494</v>
      </c>
      <c r="D125" s="22">
        <v>2</v>
      </c>
      <c r="E125" s="23" t="s">
        <v>495</v>
      </c>
      <c r="F125" s="38"/>
      <c r="G125" s="38"/>
      <c r="H125" s="38"/>
      <c r="I125" s="38"/>
      <c r="J125" s="208"/>
      <c r="K125" s="210"/>
      <c r="L125" s="133" t="str">
        <f t="shared" si="2"/>
        <v>Märgi x-ga üks valikutest!</v>
      </c>
    </row>
    <row r="126" spans="1:12" s="49" customFormat="1" ht="105">
      <c r="A126" s="46">
        <f t="shared" si="3"/>
        <v>118</v>
      </c>
      <c r="B126" s="50" t="s">
        <v>496</v>
      </c>
      <c r="C126" s="23" t="s">
        <v>497</v>
      </c>
      <c r="D126" s="22">
        <v>2</v>
      </c>
      <c r="E126" s="23" t="s">
        <v>498</v>
      </c>
      <c r="F126" s="38"/>
      <c r="G126" s="38"/>
      <c r="H126" s="38"/>
      <c r="I126" s="38"/>
      <c r="J126" s="208"/>
      <c r="K126" s="210"/>
      <c r="L126" s="133" t="str">
        <f t="shared" si="2"/>
        <v>Märgi x-ga üks valikutest!</v>
      </c>
    </row>
    <row r="127" spans="1:12" s="49" customFormat="1" ht="195">
      <c r="A127" s="46">
        <f t="shared" si="3"/>
        <v>119</v>
      </c>
      <c r="B127" s="50" t="s">
        <v>499</v>
      </c>
      <c r="C127" s="23" t="s">
        <v>500</v>
      </c>
      <c r="D127" s="22">
        <v>3</v>
      </c>
      <c r="E127" s="23" t="s">
        <v>501</v>
      </c>
      <c r="F127" s="38"/>
      <c r="G127" s="38"/>
      <c r="H127" s="38"/>
      <c r="I127" s="38"/>
      <c r="J127" s="208"/>
      <c r="K127" s="210"/>
      <c r="L127" s="133" t="str">
        <f t="shared" si="2"/>
        <v>Märgi x-ga üks valikutest!</v>
      </c>
    </row>
    <row r="128" spans="1:12" s="49" customFormat="1" ht="120">
      <c r="A128" s="46">
        <f t="shared" si="3"/>
        <v>120</v>
      </c>
      <c r="B128" s="50" t="s">
        <v>502</v>
      </c>
      <c r="C128" s="51" t="s">
        <v>503</v>
      </c>
      <c r="D128" s="22">
        <v>3</v>
      </c>
      <c r="E128" s="23" t="s">
        <v>504</v>
      </c>
      <c r="F128" s="38"/>
      <c r="G128" s="38"/>
      <c r="H128" s="38"/>
      <c r="I128" s="38"/>
      <c r="J128" s="208"/>
      <c r="K128" s="210"/>
      <c r="L128" s="133" t="str">
        <f t="shared" si="2"/>
        <v>Märgi x-ga üks valikutest!</v>
      </c>
    </row>
    <row r="129" spans="1:12" s="49" customFormat="1" ht="15">
      <c r="A129" s="149"/>
      <c r="B129" s="156"/>
      <c r="C129" s="160" t="s">
        <v>505</v>
      </c>
      <c r="D129" s="158"/>
      <c r="E129" s="159"/>
      <c r="F129" s="153"/>
      <c r="G129" s="153"/>
      <c r="H129" s="153"/>
      <c r="I129" s="153"/>
      <c r="J129" s="209"/>
      <c r="K129" s="154"/>
      <c r="L129" s="155"/>
    </row>
    <row r="130" spans="1:12" s="49" customFormat="1" ht="390">
      <c r="A130" s="46">
        <f>A128+1</f>
        <v>121</v>
      </c>
      <c r="B130" s="50" t="s">
        <v>348</v>
      </c>
      <c r="C130" s="51" t="s">
        <v>506</v>
      </c>
      <c r="D130" s="22">
        <v>2</v>
      </c>
      <c r="E130" s="23" t="s">
        <v>507</v>
      </c>
      <c r="F130" s="38"/>
      <c r="G130" s="38"/>
      <c r="H130" s="38"/>
      <c r="I130" s="38"/>
      <c r="J130" s="208"/>
      <c r="K130" s="210"/>
      <c r="L130" s="133" t="str">
        <f t="shared" si="2"/>
        <v>Märgi x-ga üks valikutest!</v>
      </c>
    </row>
    <row r="131" spans="1:12" s="49" customFormat="1" ht="210">
      <c r="A131" s="46">
        <f t="shared" si="3"/>
        <v>122</v>
      </c>
      <c r="B131" s="50" t="s">
        <v>508</v>
      </c>
      <c r="C131" s="23" t="s">
        <v>509</v>
      </c>
      <c r="D131" s="22">
        <v>2</v>
      </c>
      <c r="E131" s="23" t="s">
        <v>510</v>
      </c>
      <c r="F131" s="38"/>
      <c r="G131" s="38"/>
      <c r="H131" s="38"/>
      <c r="I131" s="38"/>
      <c r="J131" s="208"/>
      <c r="K131" s="210"/>
      <c r="L131" s="133" t="str">
        <f t="shared" si="2"/>
        <v>Märgi x-ga üks valikutest!</v>
      </c>
    </row>
    <row r="132" spans="1:12" s="49" customFormat="1" ht="105">
      <c r="A132" s="46">
        <f t="shared" si="3"/>
        <v>123</v>
      </c>
      <c r="B132" s="50"/>
      <c r="C132" s="23" t="s">
        <v>511</v>
      </c>
      <c r="D132" s="22">
        <v>2</v>
      </c>
      <c r="E132" s="23" t="s">
        <v>512</v>
      </c>
      <c r="F132" s="38"/>
      <c r="G132" s="38"/>
      <c r="H132" s="38"/>
      <c r="I132" s="38"/>
      <c r="J132" s="208"/>
      <c r="K132" s="210"/>
      <c r="L132" s="133" t="str">
        <f t="shared" si="2"/>
        <v>Märgi x-ga üks valikutest!</v>
      </c>
    </row>
    <row r="133" spans="1:12" s="49" customFormat="1" ht="75">
      <c r="A133" s="46">
        <f t="shared" si="3"/>
        <v>124</v>
      </c>
      <c r="B133" s="50" t="s">
        <v>193</v>
      </c>
      <c r="C133" s="23" t="s">
        <v>513</v>
      </c>
      <c r="D133" s="22">
        <v>2</v>
      </c>
      <c r="E133" s="23" t="s">
        <v>514</v>
      </c>
      <c r="F133" s="38"/>
      <c r="G133" s="38"/>
      <c r="H133" s="38"/>
      <c r="I133" s="38"/>
      <c r="J133" s="208"/>
      <c r="K133" s="210"/>
      <c r="L133" s="133" t="str">
        <f t="shared" si="2"/>
        <v>Märgi x-ga üks valikutest!</v>
      </c>
    </row>
    <row r="134" spans="1:12" s="49" customFormat="1" ht="90">
      <c r="A134" s="46">
        <f t="shared" si="3"/>
        <v>125</v>
      </c>
      <c r="B134" s="50"/>
      <c r="C134" s="23" t="s">
        <v>513</v>
      </c>
      <c r="D134" s="22">
        <v>2</v>
      </c>
      <c r="E134" s="23" t="s">
        <v>515</v>
      </c>
      <c r="F134" s="38"/>
      <c r="G134" s="38"/>
      <c r="H134" s="38"/>
      <c r="I134" s="38"/>
      <c r="J134" s="208"/>
      <c r="K134" s="210"/>
      <c r="L134" s="133" t="str">
        <f t="shared" si="2"/>
        <v>Märgi x-ga üks valikutest!</v>
      </c>
    </row>
    <row r="135" spans="1:12" s="49" customFormat="1" ht="120">
      <c r="A135" s="46">
        <f t="shared" si="3"/>
        <v>126</v>
      </c>
      <c r="B135" s="50"/>
      <c r="C135" s="23" t="s">
        <v>513</v>
      </c>
      <c r="D135" s="22">
        <v>2</v>
      </c>
      <c r="E135" s="23" t="s">
        <v>516</v>
      </c>
      <c r="F135" s="38"/>
      <c r="G135" s="38"/>
      <c r="H135" s="38"/>
      <c r="I135" s="38"/>
      <c r="J135" s="208"/>
      <c r="K135" s="210"/>
      <c r="L135" s="133" t="str">
        <f t="shared" si="2"/>
        <v>Märgi x-ga üks valikutest!</v>
      </c>
    </row>
    <row r="136" spans="1:12" s="49" customFormat="1" ht="62.25">
      <c r="A136" s="46">
        <f t="shared" si="3"/>
        <v>127</v>
      </c>
      <c r="B136" s="50" t="s">
        <v>366</v>
      </c>
      <c r="C136" s="23" t="s">
        <v>517</v>
      </c>
      <c r="D136" s="22">
        <v>2</v>
      </c>
      <c r="E136" s="23" t="s">
        <v>518</v>
      </c>
      <c r="F136" s="38"/>
      <c r="G136" s="38"/>
      <c r="H136" s="38"/>
      <c r="I136" s="38"/>
      <c r="J136" s="208"/>
      <c r="K136" s="210"/>
      <c r="L136" s="133" t="str">
        <f aca="true" t="shared" si="4" ref="L136:L160">IF(COUNTIF(F136:I136,"X")&lt;&gt;1,"Märgi x-ga üks valikutest!","")</f>
        <v>Märgi x-ga üks valikutest!</v>
      </c>
    </row>
    <row r="137" spans="1:12" s="49" customFormat="1" ht="105">
      <c r="A137" s="46">
        <f t="shared" si="3"/>
        <v>128</v>
      </c>
      <c r="B137" s="50"/>
      <c r="C137" s="51" t="s">
        <v>519</v>
      </c>
      <c r="D137" s="22">
        <v>2</v>
      </c>
      <c r="E137" s="23" t="s">
        <v>520</v>
      </c>
      <c r="F137" s="38"/>
      <c r="G137" s="38"/>
      <c r="H137" s="38"/>
      <c r="I137" s="38"/>
      <c r="J137" s="208"/>
      <c r="K137" s="210"/>
      <c r="L137" s="133" t="str">
        <f t="shared" si="4"/>
        <v>Märgi x-ga üks valikutest!</v>
      </c>
    </row>
    <row r="138" spans="1:12" s="49" customFormat="1" ht="75">
      <c r="A138" s="46">
        <f t="shared" si="3"/>
        <v>129</v>
      </c>
      <c r="B138" s="50"/>
      <c r="C138" s="51" t="s">
        <v>519</v>
      </c>
      <c r="D138" s="22">
        <v>2</v>
      </c>
      <c r="E138" s="55" t="s">
        <v>521</v>
      </c>
      <c r="F138" s="38"/>
      <c r="G138" s="38"/>
      <c r="H138" s="38"/>
      <c r="I138" s="38"/>
      <c r="J138" s="208"/>
      <c r="K138" s="210"/>
      <c r="L138" s="133" t="str">
        <f t="shared" si="4"/>
        <v>Märgi x-ga üks valikutest!</v>
      </c>
    </row>
    <row r="139" spans="1:12" s="49" customFormat="1" ht="30">
      <c r="A139" s="46">
        <f t="shared" si="3"/>
        <v>130</v>
      </c>
      <c r="B139" s="50"/>
      <c r="C139" s="23" t="s">
        <v>519</v>
      </c>
      <c r="D139" s="22">
        <v>2</v>
      </c>
      <c r="E139" s="55" t="s">
        <v>522</v>
      </c>
      <c r="F139" s="38"/>
      <c r="G139" s="38"/>
      <c r="H139" s="38"/>
      <c r="I139" s="38"/>
      <c r="J139" s="208"/>
      <c r="K139" s="210"/>
      <c r="L139" s="133" t="str">
        <f t="shared" si="4"/>
        <v>Märgi x-ga üks valikutest!</v>
      </c>
    </row>
    <row r="140" spans="1:12" s="49" customFormat="1" ht="60">
      <c r="A140" s="46">
        <f aca="true" t="shared" si="5" ref="A140:A160">A139+1</f>
        <v>131</v>
      </c>
      <c r="B140" s="50"/>
      <c r="C140" s="23" t="s">
        <v>523</v>
      </c>
      <c r="D140" s="22">
        <v>2</v>
      </c>
      <c r="E140" s="23" t="s">
        <v>524</v>
      </c>
      <c r="F140" s="38"/>
      <c r="G140" s="38"/>
      <c r="H140" s="38"/>
      <c r="I140" s="38"/>
      <c r="J140" s="208"/>
      <c r="K140" s="210"/>
      <c r="L140" s="133" t="str">
        <f t="shared" si="4"/>
        <v>Märgi x-ga üks valikutest!</v>
      </c>
    </row>
    <row r="141" spans="1:12" s="49" customFormat="1" ht="225">
      <c r="A141" s="46">
        <f t="shared" si="5"/>
        <v>132</v>
      </c>
      <c r="B141" s="50" t="s">
        <v>393</v>
      </c>
      <c r="C141" s="23" t="s">
        <v>525</v>
      </c>
      <c r="D141" s="22">
        <v>2</v>
      </c>
      <c r="E141" s="23" t="s">
        <v>526</v>
      </c>
      <c r="F141" s="38"/>
      <c r="G141" s="38"/>
      <c r="H141" s="38"/>
      <c r="I141" s="38"/>
      <c r="J141" s="208"/>
      <c r="K141" s="210"/>
      <c r="L141" s="133" t="str">
        <f t="shared" si="4"/>
        <v>Märgi x-ga üks valikutest!</v>
      </c>
    </row>
    <row r="142" spans="1:12" s="49" customFormat="1" ht="195">
      <c r="A142" s="46">
        <f t="shared" si="5"/>
        <v>133</v>
      </c>
      <c r="B142" s="50" t="s">
        <v>396</v>
      </c>
      <c r="C142" s="23" t="s">
        <v>527</v>
      </c>
      <c r="D142" s="22">
        <v>2</v>
      </c>
      <c r="E142" s="23" t="s">
        <v>528</v>
      </c>
      <c r="F142" s="38"/>
      <c r="G142" s="38"/>
      <c r="H142" s="38"/>
      <c r="I142" s="38"/>
      <c r="J142" s="208"/>
      <c r="K142" s="210"/>
      <c r="L142" s="133" t="str">
        <f t="shared" si="4"/>
        <v>Märgi x-ga üks valikutest!</v>
      </c>
    </row>
    <row r="143" spans="1:12" s="49" customFormat="1" ht="210">
      <c r="A143" s="46">
        <f t="shared" si="5"/>
        <v>134</v>
      </c>
      <c r="B143" s="50"/>
      <c r="C143" s="23" t="s">
        <v>529</v>
      </c>
      <c r="D143" s="22">
        <v>2</v>
      </c>
      <c r="E143" s="23" t="s">
        <v>530</v>
      </c>
      <c r="F143" s="38"/>
      <c r="G143" s="38"/>
      <c r="H143" s="38"/>
      <c r="I143" s="38"/>
      <c r="J143" s="208"/>
      <c r="K143" s="210"/>
      <c r="L143" s="133" t="str">
        <f t="shared" si="4"/>
        <v>Märgi x-ga üks valikutest!</v>
      </c>
    </row>
    <row r="144" spans="1:12" s="49" customFormat="1" ht="300">
      <c r="A144" s="46">
        <f t="shared" si="5"/>
        <v>135</v>
      </c>
      <c r="B144" s="54"/>
      <c r="C144" s="51" t="s">
        <v>531</v>
      </c>
      <c r="D144" s="22">
        <v>2</v>
      </c>
      <c r="E144" s="23" t="s">
        <v>532</v>
      </c>
      <c r="F144" s="38"/>
      <c r="G144" s="38"/>
      <c r="H144" s="38"/>
      <c r="I144" s="38"/>
      <c r="J144" s="208"/>
      <c r="K144" s="210"/>
      <c r="L144" s="133" t="str">
        <f t="shared" si="4"/>
        <v>Märgi x-ga üks valikutest!</v>
      </c>
    </row>
    <row r="145" spans="1:12" s="49" customFormat="1" ht="300">
      <c r="A145" s="46">
        <f t="shared" si="5"/>
        <v>136</v>
      </c>
      <c r="B145" s="50"/>
      <c r="C145" s="51" t="s">
        <v>533</v>
      </c>
      <c r="D145" s="22">
        <v>2</v>
      </c>
      <c r="E145" s="23" t="s">
        <v>534</v>
      </c>
      <c r="F145" s="38"/>
      <c r="G145" s="38"/>
      <c r="H145" s="38"/>
      <c r="I145" s="38"/>
      <c r="J145" s="208"/>
      <c r="K145" s="210"/>
      <c r="L145" s="133" t="str">
        <f t="shared" si="4"/>
        <v>Märgi x-ga üks valikutest!</v>
      </c>
    </row>
    <row r="146" spans="1:12" s="49" customFormat="1" ht="225">
      <c r="A146" s="46">
        <f t="shared" si="5"/>
        <v>137</v>
      </c>
      <c r="B146" s="50" t="s">
        <v>408</v>
      </c>
      <c r="C146" s="51" t="s">
        <v>535</v>
      </c>
      <c r="D146" s="22">
        <v>2</v>
      </c>
      <c r="E146" s="23" t="s">
        <v>536</v>
      </c>
      <c r="F146" s="38"/>
      <c r="G146" s="38"/>
      <c r="H146" s="38"/>
      <c r="I146" s="38"/>
      <c r="J146" s="208"/>
      <c r="K146" s="210"/>
      <c r="L146" s="133" t="str">
        <f t="shared" si="4"/>
        <v>Märgi x-ga üks valikutest!</v>
      </c>
    </row>
    <row r="147" spans="1:12" s="49" customFormat="1" ht="90">
      <c r="A147" s="46">
        <f t="shared" si="5"/>
        <v>138</v>
      </c>
      <c r="B147" s="50" t="s">
        <v>411</v>
      </c>
      <c r="C147" s="23" t="s">
        <v>537</v>
      </c>
      <c r="D147" s="22">
        <v>2</v>
      </c>
      <c r="E147" s="23" t="s">
        <v>538</v>
      </c>
      <c r="F147" s="38"/>
      <c r="G147" s="38"/>
      <c r="H147" s="38"/>
      <c r="I147" s="38"/>
      <c r="J147" s="208"/>
      <c r="K147" s="210"/>
      <c r="L147" s="133" t="str">
        <f t="shared" si="4"/>
        <v>Märgi x-ga üks valikutest!</v>
      </c>
    </row>
    <row r="148" spans="1:12" s="49" customFormat="1" ht="300">
      <c r="A148" s="46">
        <f t="shared" si="5"/>
        <v>139</v>
      </c>
      <c r="B148" s="50" t="s">
        <v>415</v>
      </c>
      <c r="C148" s="51" t="s">
        <v>539</v>
      </c>
      <c r="D148" s="22">
        <v>2</v>
      </c>
      <c r="E148" s="23" t="s">
        <v>540</v>
      </c>
      <c r="F148" s="38"/>
      <c r="G148" s="38"/>
      <c r="H148" s="38"/>
      <c r="I148" s="38"/>
      <c r="J148" s="208"/>
      <c r="K148" s="210"/>
      <c r="L148" s="133" t="str">
        <f t="shared" si="4"/>
        <v>Märgi x-ga üks valikutest!</v>
      </c>
    </row>
    <row r="149" spans="1:12" s="49" customFormat="1" ht="225">
      <c r="A149" s="46">
        <f t="shared" si="5"/>
        <v>140</v>
      </c>
      <c r="B149" s="50" t="s">
        <v>541</v>
      </c>
      <c r="C149" s="23" t="s">
        <v>542</v>
      </c>
      <c r="D149" s="22">
        <v>2</v>
      </c>
      <c r="E149" s="23" t="s">
        <v>543</v>
      </c>
      <c r="F149" s="38"/>
      <c r="G149" s="38"/>
      <c r="H149" s="38"/>
      <c r="I149" s="38"/>
      <c r="J149" s="208"/>
      <c r="K149" s="210"/>
      <c r="L149" s="133" t="str">
        <f t="shared" si="4"/>
        <v>Märgi x-ga üks valikutest!</v>
      </c>
    </row>
    <row r="150" spans="1:12" s="49" customFormat="1" ht="210">
      <c r="A150" s="46">
        <f t="shared" si="5"/>
        <v>141</v>
      </c>
      <c r="B150" s="50" t="s">
        <v>544</v>
      </c>
      <c r="C150" s="23" t="s">
        <v>545</v>
      </c>
      <c r="D150" s="22">
        <v>2</v>
      </c>
      <c r="E150" s="23" t="s">
        <v>546</v>
      </c>
      <c r="F150" s="38"/>
      <c r="G150" s="38"/>
      <c r="H150" s="38"/>
      <c r="I150" s="38"/>
      <c r="J150" s="208"/>
      <c r="K150" s="210"/>
      <c r="L150" s="133" t="str">
        <f t="shared" si="4"/>
        <v>Märgi x-ga üks valikutest!</v>
      </c>
    </row>
    <row r="151" spans="1:12" s="49" customFormat="1" ht="158.25">
      <c r="A151" s="46">
        <f t="shared" si="5"/>
        <v>142</v>
      </c>
      <c r="B151" s="50" t="s">
        <v>547</v>
      </c>
      <c r="C151" s="23" t="s">
        <v>548</v>
      </c>
      <c r="D151" s="22">
        <v>2</v>
      </c>
      <c r="E151" s="23" t="s">
        <v>549</v>
      </c>
      <c r="F151" s="38"/>
      <c r="G151" s="38"/>
      <c r="H151" s="38"/>
      <c r="I151" s="38"/>
      <c r="J151" s="208"/>
      <c r="K151" s="210"/>
      <c r="L151" s="133" t="str">
        <f t="shared" si="4"/>
        <v>Märgi x-ga üks valikutest!</v>
      </c>
    </row>
    <row r="152" spans="1:12" s="49" customFormat="1" ht="165.75">
      <c r="A152" s="46">
        <f t="shared" si="5"/>
        <v>143</v>
      </c>
      <c r="B152" s="50" t="s">
        <v>550</v>
      </c>
      <c r="C152" s="23" t="s">
        <v>551</v>
      </c>
      <c r="D152" s="22">
        <v>3</v>
      </c>
      <c r="E152" s="23" t="s">
        <v>552</v>
      </c>
      <c r="F152" s="38"/>
      <c r="G152" s="38"/>
      <c r="H152" s="38"/>
      <c r="I152" s="38"/>
      <c r="J152" s="208"/>
      <c r="K152" s="210"/>
      <c r="L152" s="133" t="str">
        <f t="shared" si="4"/>
        <v>Märgi x-ga üks valikutest!</v>
      </c>
    </row>
    <row r="153" spans="1:12" s="49" customFormat="1" ht="204.75">
      <c r="A153" s="46">
        <f t="shared" si="5"/>
        <v>144</v>
      </c>
      <c r="B153" s="50" t="s">
        <v>553</v>
      </c>
      <c r="C153" s="23" t="s">
        <v>554</v>
      </c>
      <c r="D153" s="22">
        <v>3</v>
      </c>
      <c r="E153" s="23" t="s">
        <v>555</v>
      </c>
      <c r="F153" s="38"/>
      <c r="G153" s="38"/>
      <c r="H153" s="38"/>
      <c r="I153" s="38"/>
      <c r="J153" s="208"/>
      <c r="K153" s="210"/>
      <c r="L153" s="133" t="str">
        <f t="shared" si="4"/>
        <v>Märgi x-ga üks valikutest!</v>
      </c>
    </row>
    <row r="154" spans="1:12" s="49" customFormat="1" ht="135">
      <c r="A154" s="46">
        <f t="shared" si="5"/>
        <v>145</v>
      </c>
      <c r="B154" s="50" t="s">
        <v>480</v>
      </c>
      <c r="C154" s="23" t="s">
        <v>481</v>
      </c>
      <c r="D154" s="22">
        <v>2</v>
      </c>
      <c r="E154" s="23" t="s">
        <v>556</v>
      </c>
      <c r="F154" s="38"/>
      <c r="G154" s="38"/>
      <c r="H154" s="38"/>
      <c r="I154" s="38"/>
      <c r="J154" s="208"/>
      <c r="K154" s="210"/>
      <c r="L154" s="133" t="str">
        <f t="shared" si="4"/>
        <v>Märgi x-ga üks valikutest!</v>
      </c>
    </row>
    <row r="155" spans="1:12" s="49" customFormat="1" ht="165">
      <c r="A155" s="46">
        <f t="shared" si="5"/>
        <v>146</v>
      </c>
      <c r="B155" s="50"/>
      <c r="C155" s="51" t="s">
        <v>557</v>
      </c>
      <c r="D155" s="22">
        <v>3</v>
      </c>
      <c r="E155" s="23" t="s">
        <v>558</v>
      </c>
      <c r="F155" s="38"/>
      <c r="G155" s="38"/>
      <c r="H155" s="38"/>
      <c r="I155" s="38"/>
      <c r="J155" s="208"/>
      <c r="K155" s="210"/>
      <c r="L155" s="133" t="str">
        <f t="shared" si="4"/>
        <v>Märgi x-ga üks valikutest!</v>
      </c>
    </row>
    <row r="156" spans="1:12" s="49" customFormat="1" ht="300">
      <c r="A156" s="46">
        <f t="shared" si="5"/>
        <v>147</v>
      </c>
      <c r="B156" s="50"/>
      <c r="C156" s="23" t="s">
        <v>559</v>
      </c>
      <c r="D156" s="22">
        <v>2</v>
      </c>
      <c r="E156" s="23" t="s">
        <v>560</v>
      </c>
      <c r="F156" s="38"/>
      <c r="G156" s="38"/>
      <c r="H156" s="38"/>
      <c r="I156" s="38"/>
      <c r="J156" s="208"/>
      <c r="K156" s="210"/>
      <c r="L156" s="133" t="str">
        <f t="shared" si="4"/>
        <v>Märgi x-ga üks valikutest!</v>
      </c>
    </row>
    <row r="157" spans="1:12" s="49" customFormat="1" ht="135">
      <c r="A157" s="46">
        <f t="shared" si="5"/>
        <v>148</v>
      </c>
      <c r="B157" s="50"/>
      <c r="C157" s="23" t="s">
        <v>561</v>
      </c>
      <c r="D157" s="22">
        <v>2</v>
      </c>
      <c r="E157" s="23" t="s">
        <v>562</v>
      </c>
      <c r="F157" s="38"/>
      <c r="G157" s="38"/>
      <c r="H157" s="38"/>
      <c r="I157" s="38"/>
      <c r="J157" s="208"/>
      <c r="K157" s="210"/>
      <c r="L157" s="133" t="str">
        <f t="shared" si="4"/>
        <v>Märgi x-ga üks valikutest!</v>
      </c>
    </row>
    <row r="158" spans="1:12" s="49" customFormat="1" ht="240">
      <c r="A158" s="46">
        <f t="shared" si="5"/>
        <v>149</v>
      </c>
      <c r="B158" s="50"/>
      <c r="C158" s="23" t="s">
        <v>563</v>
      </c>
      <c r="D158" s="22">
        <v>2</v>
      </c>
      <c r="E158" s="23" t="s">
        <v>564</v>
      </c>
      <c r="F158" s="38"/>
      <c r="G158" s="38"/>
      <c r="H158" s="38"/>
      <c r="I158" s="38"/>
      <c r="J158" s="208"/>
      <c r="K158" s="210"/>
      <c r="L158" s="133" t="str">
        <f t="shared" si="4"/>
        <v>Märgi x-ga üks valikutest!</v>
      </c>
    </row>
    <row r="159" spans="1:12" s="49" customFormat="1" ht="210">
      <c r="A159" s="46">
        <f t="shared" si="5"/>
        <v>150</v>
      </c>
      <c r="B159" s="50" t="s">
        <v>499</v>
      </c>
      <c r="C159" s="51" t="s">
        <v>565</v>
      </c>
      <c r="D159" s="22">
        <v>3</v>
      </c>
      <c r="E159" s="23" t="s">
        <v>566</v>
      </c>
      <c r="F159" s="38"/>
      <c r="G159" s="38"/>
      <c r="H159" s="38"/>
      <c r="I159" s="38"/>
      <c r="J159" s="208"/>
      <c r="K159" s="210"/>
      <c r="L159" s="133" t="str">
        <f t="shared" si="4"/>
        <v>Märgi x-ga üks valikutest!</v>
      </c>
    </row>
    <row r="160" spans="1:12" s="49" customFormat="1" ht="135">
      <c r="A160" s="46">
        <f t="shared" si="5"/>
        <v>151</v>
      </c>
      <c r="B160" s="50" t="s">
        <v>502</v>
      </c>
      <c r="C160" s="51" t="s">
        <v>567</v>
      </c>
      <c r="D160" s="22">
        <v>3</v>
      </c>
      <c r="E160" s="23" t="s">
        <v>568</v>
      </c>
      <c r="F160" s="38"/>
      <c r="G160" s="40"/>
      <c r="H160" s="38"/>
      <c r="I160" s="38"/>
      <c r="J160" s="208"/>
      <c r="K160" s="210"/>
      <c r="L160" s="133" t="str">
        <f t="shared" si="4"/>
        <v>Märgi x-ga üks valikutest!</v>
      </c>
    </row>
    <row r="161" spans="1:11" ht="15">
      <c r="A161" s="46"/>
      <c r="F161" s="52"/>
      <c r="G161" s="52"/>
      <c r="H161" s="52"/>
      <c r="I161" s="52"/>
      <c r="K161" s="210"/>
    </row>
    <row r="162" spans="1:11" ht="15">
      <c r="A162" s="46"/>
      <c r="F162" s="52"/>
      <c r="G162" s="52"/>
      <c r="H162" s="52"/>
      <c r="I162" s="52"/>
      <c r="K162" s="210"/>
    </row>
    <row r="163" spans="1:11" ht="15">
      <c r="A163" s="46"/>
      <c r="F163" s="52"/>
      <c r="G163" s="52"/>
      <c r="H163" s="52"/>
      <c r="I163" s="52"/>
      <c r="K163" s="210"/>
    </row>
    <row r="164" spans="6:11" ht="15">
      <c r="F164" s="52"/>
      <c r="G164" s="52"/>
      <c r="H164" s="52"/>
      <c r="I164" s="52"/>
      <c r="K164" s="210"/>
    </row>
    <row r="165" spans="6:11" ht="15">
      <c r="F165" s="52"/>
      <c r="G165" s="52"/>
      <c r="H165" s="52"/>
      <c r="I165" s="52"/>
      <c r="K165" s="210"/>
    </row>
    <row r="166" spans="6:11" ht="15">
      <c r="F166" s="52"/>
      <c r="G166" s="52"/>
      <c r="H166" s="52"/>
      <c r="I166" s="52"/>
      <c r="K166" s="210"/>
    </row>
  </sheetData>
  <sheetProtection/>
  <autoFilter ref="A5:L160"/>
  <mergeCells count="1">
    <mergeCell ref="F4:I4"/>
  </mergeCells>
  <conditionalFormatting sqref="B19:E19 A6:A163">
    <cfRule type="cellIs" priority="23" dxfId="50" operator="equal">
      <formula>" "</formula>
    </cfRule>
  </conditionalFormatting>
  <conditionalFormatting sqref="C73 C55:C71 C51:C53 C30 C33:C43 C45:C46 C76:C77 C80:C85 C91:C93 C97 C100 C104 C112:C114 C120:C121 C123:C125 C127:C129 C134:C139 C145:C146 C150 C157:C158 C17:C19 C116:C117 C160 C141 C162:C65536">
    <cfRule type="expression" priority="22" dxfId="49">
      <formula>'Kontrollküsimustik - eetika'!#REF!=C17</formula>
    </cfRule>
  </conditionalFormatting>
  <conditionalFormatting sqref="C153 C131 A1 C5 C7:C17">
    <cfRule type="expression" priority="21" dxfId="49">
      <formula>'Kontrollküsimustik - eetika'!#REF!=A1</formula>
    </cfRule>
  </conditionalFormatting>
  <conditionalFormatting sqref="C31 C118 C18:C21 C25">
    <cfRule type="expression" priority="20" dxfId="49">
      <formula>'Kontrollküsimustik - eetika'!#REF!=C18</formula>
    </cfRule>
  </conditionalFormatting>
  <conditionalFormatting sqref="C159 C151:C156 C147:C149 C142:C144 C50 C72 C54 C115 C105:C111 C101:C103 C98:C99 C94:C96 C86:C90 C78:C79 C74:C75 C44 C47:C48 C130 C126 C122 C119 C32 C26:C29 C140 C132:C133 C15:C16 C20:C21">
    <cfRule type="expression" priority="19" dxfId="49">
      <formula>'Kontrollküsimustik - eetika'!#REF!=C15</formula>
    </cfRule>
  </conditionalFormatting>
  <conditionalFormatting sqref="C117">
    <cfRule type="expression" priority="18" dxfId="49">
      <formula>'Kontrollküsimustik - eetika'!#REF!=C117</formula>
    </cfRule>
  </conditionalFormatting>
  <conditionalFormatting sqref="C17">
    <cfRule type="expression" priority="17" dxfId="49">
      <formula>'Kontrollküsimustik - eetika'!#REF!=C17</formula>
    </cfRule>
  </conditionalFormatting>
  <conditionalFormatting sqref="C20:C22">
    <cfRule type="expression" priority="16" dxfId="49">
      <formula>'Kontrollküsimustik - eetika'!#REF!=C20</formula>
    </cfRule>
  </conditionalFormatting>
  <conditionalFormatting sqref="C23:C24">
    <cfRule type="expression" priority="15" dxfId="49">
      <formula>'Kontrollküsimustik - eetika'!#REF!=C23</formula>
    </cfRule>
  </conditionalFormatting>
  <conditionalFormatting sqref="C22">
    <cfRule type="expression" priority="14" dxfId="49">
      <formula>'Kontrollküsimustik - eetika'!#REF!=C22</formula>
    </cfRule>
  </conditionalFormatting>
  <conditionalFormatting sqref="C22:C24">
    <cfRule type="expression" priority="13" dxfId="49">
      <formula>'Kontrollküsimustik - eetika'!#REF!=C22</formula>
    </cfRule>
  </conditionalFormatting>
  <conditionalFormatting sqref="C24">
    <cfRule type="expression" priority="12" dxfId="49">
      <formula>'Kontrollküsimustik - eetika'!#REF!=C24</formula>
    </cfRule>
  </conditionalFormatting>
  <conditionalFormatting sqref="C84:C85">
    <cfRule type="expression" priority="11" dxfId="49">
      <formula>'Kontrollküsimustik - eetika'!#REF!=C84</formula>
    </cfRule>
  </conditionalFormatting>
  <conditionalFormatting sqref="C85">
    <cfRule type="expression" priority="10" dxfId="49">
      <formula>'Kontrollküsimustik - eetika'!#REF!=C85</formula>
    </cfRule>
  </conditionalFormatting>
  <conditionalFormatting sqref="C89">
    <cfRule type="expression" priority="9" dxfId="49">
      <formula>'Kontrollküsimustik - eetika'!#REF!=C89</formula>
    </cfRule>
  </conditionalFormatting>
  <conditionalFormatting sqref="C114">
    <cfRule type="expression" priority="8" dxfId="49">
      <formula>'Kontrollküsimustik - eetika'!#REF!=C114</formula>
    </cfRule>
  </conditionalFormatting>
  <conditionalFormatting sqref="C127">
    <cfRule type="expression" priority="7" dxfId="49">
      <formula>'Kontrollküsimustik - eetika'!#REF!=C127</formula>
    </cfRule>
  </conditionalFormatting>
  <conditionalFormatting sqref="C128">
    <cfRule type="expression" priority="6" dxfId="49">
      <formula>'Kontrollküsimustik - eetika'!#REF!=C128</formula>
    </cfRule>
  </conditionalFormatting>
  <conditionalFormatting sqref="C152">
    <cfRule type="expression" priority="5" dxfId="49">
      <formula>'Kontrollküsimustik - eetika'!#REF!=C152</formula>
    </cfRule>
  </conditionalFormatting>
  <conditionalFormatting sqref="C155">
    <cfRule type="expression" priority="4" dxfId="49">
      <formula>'Kontrollküsimustik - eetika'!#REF!=C155</formula>
    </cfRule>
  </conditionalFormatting>
  <conditionalFormatting sqref="C159">
    <cfRule type="expression" priority="3" dxfId="49">
      <formula>'Kontrollküsimustik - eetika'!#REF!=C159</formula>
    </cfRule>
  </conditionalFormatting>
  <conditionalFormatting sqref="C160">
    <cfRule type="expression" priority="2" dxfId="49">
      <formula>'Kontrollküsimustik - eetika'!#REF!=C160</formula>
    </cfRule>
  </conditionalFormatting>
  <conditionalFormatting sqref="C161">
    <cfRule type="expression" priority="1" dxfId="49">
      <formula>'Kontrollküsimustik - eetika'!#REF!=C161</formula>
    </cfRule>
  </conditionalFormatting>
  <printOptions horizontalCentered="1"/>
  <pageMargins left="0.2362204724409449" right="0.2362204724409449" top="0.5905511811023623" bottom="0.3937007874015748" header="0.1968503937007874" footer="0.1968503937007874"/>
  <pageSetup fitToHeight="25" fitToWidth="1" horizontalDpi="600" verticalDpi="600" orientation="portrait" paperSize="9" scale="47"/>
  <headerFooter>
    <oddHeader>&amp;L&amp;F&amp;R&amp;A</oddHeader>
    <oddFooter>&amp;R&amp;P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zoomScale="90" zoomScaleNormal="90" zoomScalePageLayoutView="0" workbookViewId="0" topLeftCell="A1">
      <selection activeCell="L28" sqref="L28"/>
    </sheetView>
  </sheetViews>
  <sheetFormatPr defaultColWidth="8.8515625" defaultRowHeight="15"/>
  <cols>
    <col min="1" max="1" width="7.7109375" style="12" customWidth="1"/>
    <col min="2" max="2" width="46.28125" style="65" customWidth="1"/>
    <col min="3" max="11" width="8.8515625" style="0" customWidth="1"/>
    <col min="12" max="12" width="32.140625" style="0" customWidth="1"/>
    <col min="13" max="13" width="8.8515625" style="0" customWidth="1"/>
    <col min="14" max="14" width="10.00390625" style="0" customWidth="1"/>
  </cols>
  <sheetData>
    <row r="1" spans="1:12" s="24" customFormat="1" ht="19.5">
      <c r="A1" s="85" t="s">
        <v>582</v>
      </c>
      <c r="B1" s="85"/>
      <c r="C1" s="85"/>
      <c r="D1" s="85"/>
      <c r="E1" s="85"/>
      <c r="F1" s="85"/>
      <c r="G1" s="85"/>
      <c r="H1" s="85"/>
      <c r="I1" s="85"/>
      <c r="J1" s="85"/>
      <c r="L1" s="71" t="s">
        <v>576</v>
      </c>
    </row>
    <row r="2" spans="1:12" s="24" customFormat="1" ht="15">
      <c r="A2" s="255" t="str">
        <f>"Kvaliteedikontrolli number: "&amp;Üldinfo!B4</f>
        <v>Kvaliteedikontrolli number: </v>
      </c>
      <c r="B2" s="255"/>
      <c r="C2" s="255"/>
      <c r="D2" s="255"/>
      <c r="I2" s="124"/>
      <c r="J2" s="124"/>
      <c r="L2" s="72" t="s">
        <v>577</v>
      </c>
    </row>
    <row r="3" spans="1:12" s="24" customFormat="1" ht="15">
      <c r="A3" s="57"/>
      <c r="B3" s="64"/>
      <c r="I3" s="58"/>
      <c r="J3" s="58"/>
      <c r="K3" s="58"/>
      <c r="L3" s="58"/>
    </row>
    <row r="4" spans="1:12" s="24" customFormat="1" ht="15" customHeight="1">
      <c r="A4" s="258" t="s">
        <v>586</v>
      </c>
      <c r="B4" s="250" t="s">
        <v>190</v>
      </c>
      <c r="C4" s="253" t="s">
        <v>191</v>
      </c>
      <c r="D4" s="241" t="s">
        <v>150</v>
      </c>
      <c r="E4" s="241"/>
      <c r="F4" s="241"/>
      <c r="G4" s="241"/>
      <c r="H4" s="236" t="s">
        <v>239</v>
      </c>
      <c r="I4" s="236"/>
      <c r="J4" s="236"/>
      <c r="K4" s="236"/>
      <c r="L4" s="256" t="s">
        <v>192</v>
      </c>
    </row>
    <row r="5" spans="1:12" ht="72">
      <c r="A5" s="259"/>
      <c r="B5" s="251"/>
      <c r="C5" s="254"/>
      <c r="D5" s="92" t="s">
        <v>157</v>
      </c>
      <c r="E5" s="62" t="s">
        <v>158</v>
      </c>
      <c r="F5" s="62" t="s">
        <v>159</v>
      </c>
      <c r="G5" s="135" t="s">
        <v>160</v>
      </c>
      <c r="H5" s="92" t="s">
        <v>157</v>
      </c>
      <c r="I5" s="62" t="s">
        <v>158</v>
      </c>
      <c r="J5" s="62" t="s">
        <v>159</v>
      </c>
      <c r="K5" s="62" t="s">
        <v>160</v>
      </c>
      <c r="L5" s="256"/>
    </row>
    <row r="6" spans="1:12" ht="15">
      <c r="A6" s="105">
        <v>1</v>
      </c>
      <c r="B6" s="66" t="s">
        <v>140</v>
      </c>
      <c r="C6" s="96">
        <f>COUNT('Kontrollküsimustik - ISQC'!A7:A9)</f>
        <v>3</v>
      </c>
      <c r="D6" s="97">
        <f>COUNTIF('Kontrollküsimustik - ISQC'!F7:F9,"X")</f>
        <v>0</v>
      </c>
      <c r="E6" s="98">
        <f>COUNTIF('Kontrollküsimustik - ISQC'!G7:G9,"X")</f>
        <v>0</v>
      </c>
      <c r="F6" s="98">
        <f>COUNTIF('Kontrollküsimustik - ISQC'!H7:H9,"X")</f>
        <v>0</v>
      </c>
      <c r="G6" s="96">
        <f>COUNTIF('Kontrollküsimustik - ISQC'!I7:I9,"X")</f>
        <v>0</v>
      </c>
      <c r="H6" s="97">
        <f>COUNTIF('Kontrollküsimustik - ISQC'!K7:K9,"X")</f>
        <v>0</v>
      </c>
      <c r="I6" s="98">
        <f>COUNTIF('Kontrollküsimustik - ISQC'!L7:L9,"X")</f>
        <v>0</v>
      </c>
      <c r="J6" s="98">
        <f>COUNTIF('Kontrollküsimustik - ISQC'!M7:M9,"X")</f>
        <v>0</v>
      </c>
      <c r="K6" s="98">
        <f>COUNTIF('Kontrollküsimustik - ISQC'!N7:N9,"X")</f>
        <v>0</v>
      </c>
      <c r="L6" s="126" t="str">
        <f aca="true" t="shared" si="0" ref="L6:L18">IF(SUM(D6:G6)&lt;&gt;C6,$L$2,IF(SUM(H6:K6)&lt;&gt;C6,$L$2,+$L$1))</f>
        <v>Osad küsimused vastamata!</v>
      </c>
    </row>
    <row r="7" spans="1:12" ht="30">
      <c r="A7" s="105">
        <f>A6+1</f>
        <v>2</v>
      </c>
      <c r="B7" s="66" t="s">
        <v>147</v>
      </c>
      <c r="C7" s="96">
        <f>COUNT('Kontrollküsimustik - ISQC'!A11:A15)</f>
        <v>5</v>
      </c>
      <c r="D7" s="97">
        <f>COUNTIF('Kontrollküsimustik - ISQC'!F11:F15,"X")</f>
        <v>0</v>
      </c>
      <c r="E7" s="98">
        <f>COUNTIF('Kontrollküsimustik - ISQC'!G11:G15,"X")</f>
        <v>0</v>
      </c>
      <c r="F7" s="98">
        <f>COUNTIF('Kontrollküsimustik - ISQC'!H11:H15,"X")</f>
        <v>0</v>
      </c>
      <c r="G7" s="96">
        <f>COUNTIF('Kontrollküsimustik - ISQC'!I11:I15,"X")</f>
        <v>0</v>
      </c>
      <c r="H7" s="97">
        <f>COUNTIF('Kontrollküsimustik - ISQC'!K11:K15,"X")</f>
        <v>0</v>
      </c>
      <c r="I7" s="98">
        <f>COUNTIF('Kontrollküsimustik - ISQC'!L11:L15,"X")</f>
        <v>0</v>
      </c>
      <c r="J7" s="98">
        <f>COUNTIF('Kontrollküsimustik - ISQC'!M11:M15,"X")</f>
        <v>0</v>
      </c>
      <c r="K7" s="98">
        <f>COUNTIF('Kontrollküsimustik - ISQC'!N11:N15,"X")</f>
        <v>0</v>
      </c>
      <c r="L7" s="126" t="str">
        <f t="shared" si="0"/>
        <v>Osad küsimused vastamata!</v>
      </c>
    </row>
    <row r="8" spans="1:12" ht="15">
      <c r="A8" s="105">
        <f aca="true" t="shared" si="1" ref="A8:A17">A7+1</f>
        <v>3</v>
      </c>
      <c r="B8" s="66" t="s">
        <v>240</v>
      </c>
      <c r="C8" s="96">
        <f>COUNT('Kontrollküsimustik - ISQC'!A17:A21)</f>
        <v>5</v>
      </c>
      <c r="D8" s="97">
        <f>COUNTIF('Kontrollküsimustik - ISQC'!F17:F21,"X")</f>
        <v>0</v>
      </c>
      <c r="E8" s="98">
        <f>COUNTIF('Kontrollküsimustik - ISQC'!G17:G21,"X")</f>
        <v>0</v>
      </c>
      <c r="F8" s="98">
        <f>COUNTIF('Kontrollküsimustik - ISQC'!H17:H21,"X")</f>
        <v>0</v>
      </c>
      <c r="G8" s="96">
        <f>COUNTIF('Kontrollküsimustik - ISQC'!I17:I21,"X")</f>
        <v>0</v>
      </c>
      <c r="H8" s="97">
        <f>COUNTIF('Kontrollküsimustik - ISQC'!K17:K21,"X")</f>
        <v>0</v>
      </c>
      <c r="I8" s="98">
        <f>COUNTIF('Kontrollküsimustik - ISQC'!L17:L21,"X")</f>
        <v>0</v>
      </c>
      <c r="J8" s="98">
        <f>COUNTIF('Kontrollküsimustik - ISQC'!M17:M21,"X")</f>
        <v>0</v>
      </c>
      <c r="K8" s="98">
        <f>COUNTIF('Kontrollküsimustik - ISQC'!N17:N21,"X")</f>
        <v>0</v>
      </c>
      <c r="L8" s="126" t="str">
        <f t="shared" si="0"/>
        <v>Osad küsimused vastamata!</v>
      </c>
    </row>
    <row r="9" spans="1:12" ht="15">
      <c r="A9" s="105">
        <f t="shared" si="1"/>
        <v>4</v>
      </c>
      <c r="B9" s="66" t="s">
        <v>3</v>
      </c>
      <c r="C9" s="96">
        <f>COUNT('Kontrollküsimustik - ISQC'!A23:A30)</f>
        <v>8</v>
      </c>
      <c r="D9" s="97">
        <f>COUNTIF('Kontrollküsimustik - ISQC'!F23:F30,"X")</f>
        <v>0</v>
      </c>
      <c r="E9" s="98">
        <f>COUNTIF('Kontrollküsimustik - ISQC'!G23:G30,"X")</f>
        <v>0</v>
      </c>
      <c r="F9" s="98">
        <f>COUNTIF('Kontrollküsimustik - ISQC'!H23:H30,"X")</f>
        <v>0</v>
      </c>
      <c r="G9" s="96">
        <f>COUNTIF('Kontrollküsimustik - ISQC'!I23:I30,"X")</f>
        <v>0</v>
      </c>
      <c r="H9" s="97">
        <f>COUNTIF('Kontrollküsimustik - ISQC'!K23:K30,"X")</f>
        <v>0</v>
      </c>
      <c r="I9" s="98">
        <f>COUNTIF('Kontrollküsimustik - ISQC'!L23:L30,"X")</f>
        <v>0</v>
      </c>
      <c r="J9" s="98">
        <f>COUNTIF('Kontrollküsimustik - ISQC'!M23:M30,"X")</f>
        <v>0</v>
      </c>
      <c r="K9" s="98">
        <f>COUNTIF('Kontrollküsimustik - ISQC'!N23:N30,"X")</f>
        <v>0</v>
      </c>
      <c r="L9" s="126" t="str">
        <f t="shared" si="0"/>
        <v>Osad küsimused vastamata!</v>
      </c>
    </row>
    <row r="10" spans="1:12" ht="30">
      <c r="A10" s="105">
        <f t="shared" si="1"/>
        <v>5</v>
      </c>
      <c r="B10" s="67" t="s">
        <v>12</v>
      </c>
      <c r="C10" s="96">
        <f>COUNT('Kontrollküsimustik - ISQC'!A32:A33)</f>
        <v>2</v>
      </c>
      <c r="D10" s="97">
        <f>COUNTIF('Kontrollküsimustik - ISQC'!F32:F33,"X")</f>
        <v>0</v>
      </c>
      <c r="E10" s="98">
        <f>COUNTIF('Kontrollküsimustik - ISQC'!G32:G33,"X")</f>
        <v>0</v>
      </c>
      <c r="F10" s="98">
        <f>COUNTIF('Kontrollküsimustik - ISQC'!H32:H33,"X")</f>
        <v>0</v>
      </c>
      <c r="G10" s="96">
        <f>COUNTIF('Kontrollküsimustik - ISQC'!I32:I33,"X")</f>
        <v>0</v>
      </c>
      <c r="H10" s="97">
        <f>COUNTIF('Kontrollküsimustik - ISQC'!K32:K33,"X")</f>
        <v>0</v>
      </c>
      <c r="I10" s="98">
        <f>COUNTIF('Kontrollküsimustik - ISQC'!L32:L33,"X")</f>
        <v>0</v>
      </c>
      <c r="J10" s="98">
        <f>COUNTIF('Kontrollküsimustik - ISQC'!M32:M33,"X")</f>
        <v>0</v>
      </c>
      <c r="K10" s="98">
        <f>COUNTIF('Kontrollküsimustik - ISQC'!N32:N33,"X")</f>
        <v>0</v>
      </c>
      <c r="L10" s="126" t="str">
        <f t="shared" si="0"/>
        <v>Osad küsimused vastamata!</v>
      </c>
    </row>
    <row r="11" spans="1:12" ht="15">
      <c r="A11" s="105">
        <f t="shared" si="1"/>
        <v>6</v>
      </c>
      <c r="B11" s="66" t="s">
        <v>15</v>
      </c>
      <c r="C11" s="96">
        <f>COUNT('Kontrollküsimustik - ISQC'!A35:A58)</f>
        <v>24</v>
      </c>
      <c r="D11" s="97">
        <f>COUNTIF('Kontrollküsimustik - ISQC'!F35:F58,"X")</f>
        <v>0</v>
      </c>
      <c r="E11" s="98">
        <f>COUNTIF('Kontrollküsimustik - ISQC'!G35:G58,"X")</f>
        <v>0</v>
      </c>
      <c r="F11" s="98">
        <f>COUNTIF('Kontrollküsimustik - ISQC'!H35:H58,"X")</f>
        <v>0</v>
      </c>
      <c r="G11" s="96">
        <f>COUNTIF('Kontrollküsimustik - ISQC'!I35:I58,"X")</f>
        <v>0</v>
      </c>
      <c r="H11" s="97">
        <f>COUNTIF('Kontrollküsimustik - ISQC'!K35:K58,"X")</f>
        <v>0</v>
      </c>
      <c r="I11" s="98">
        <f>COUNTIF('Kontrollküsimustik - ISQC'!L35:L58,"X")</f>
        <v>0</v>
      </c>
      <c r="J11" s="98">
        <f>COUNTIF('Kontrollküsimustik - ISQC'!M35:M58,"X")</f>
        <v>0</v>
      </c>
      <c r="K11" s="98">
        <f>COUNTIF('Kontrollküsimustik - ISQC'!N35:N58,"X")</f>
        <v>0</v>
      </c>
      <c r="L11" s="126" t="str">
        <f t="shared" si="0"/>
        <v>Osad küsimused vastamata!</v>
      </c>
    </row>
    <row r="12" spans="1:12" ht="30">
      <c r="A12" s="105">
        <f t="shared" si="1"/>
        <v>7</v>
      </c>
      <c r="B12" s="66" t="s">
        <v>38</v>
      </c>
      <c r="C12" s="96">
        <f>COUNT('Kontrollküsimustik - ISQC'!A60:A70)</f>
        <v>11</v>
      </c>
      <c r="D12" s="97">
        <f>COUNTIF('Kontrollküsimustik - ISQC'!F60:F70,"X")</f>
        <v>0</v>
      </c>
      <c r="E12" s="98">
        <f>COUNTIF('Kontrollküsimustik - ISQC'!G60:G70,"X")</f>
        <v>0</v>
      </c>
      <c r="F12" s="98">
        <f>COUNTIF('Kontrollküsimustik - ISQC'!H60:H70,"X")</f>
        <v>0</v>
      </c>
      <c r="G12" s="96">
        <f>COUNTIF('Kontrollküsimustik - ISQC'!I60:I70,"X")</f>
        <v>0</v>
      </c>
      <c r="H12" s="97">
        <f>COUNTIF('Kontrollküsimustik - ISQC'!K60:K70,"X")</f>
        <v>0</v>
      </c>
      <c r="I12" s="98">
        <f>COUNTIF('Kontrollküsimustik - ISQC'!L60:L70,"X")</f>
        <v>0</v>
      </c>
      <c r="J12" s="98">
        <f>COUNTIF('Kontrollküsimustik - ISQC'!M60:M70,"X")</f>
        <v>0</v>
      </c>
      <c r="K12" s="98">
        <f>COUNTIF('Kontrollküsimustik - ISQC'!N60:N70,"X")</f>
        <v>0</v>
      </c>
      <c r="L12" s="126" t="str">
        <f t="shared" si="0"/>
        <v>Osad küsimused vastamata!</v>
      </c>
    </row>
    <row r="13" spans="1:12" ht="15">
      <c r="A13" s="105">
        <f t="shared" si="1"/>
        <v>8</v>
      </c>
      <c r="B13" s="66" t="s">
        <v>49</v>
      </c>
      <c r="C13" s="96">
        <f>COUNT('Kontrollküsimustik - ISQC'!A72:A81)</f>
        <v>10</v>
      </c>
      <c r="D13" s="97">
        <f>COUNTIF('Kontrollküsimustik - ISQC'!F72:F81,"X")</f>
        <v>0</v>
      </c>
      <c r="E13" s="98">
        <f>COUNTIF('Kontrollküsimustik - ISQC'!G72:G81,"X")</f>
        <v>0</v>
      </c>
      <c r="F13" s="98">
        <f>COUNTIF('Kontrollküsimustik - ISQC'!H72:H81,"X")</f>
        <v>0</v>
      </c>
      <c r="G13" s="96">
        <f>COUNTIF('Kontrollküsimustik - ISQC'!I72:I81,"X")</f>
        <v>0</v>
      </c>
      <c r="H13" s="97">
        <f>COUNTIF('Kontrollküsimustik - ISQC'!K72:K81,"X")</f>
        <v>0</v>
      </c>
      <c r="I13" s="98">
        <f>COUNTIF('Kontrollküsimustik - ISQC'!L72:L81,"X")</f>
        <v>0</v>
      </c>
      <c r="J13" s="98">
        <f>COUNTIF('Kontrollküsimustik - ISQC'!M72:M81,"X")</f>
        <v>0</v>
      </c>
      <c r="K13" s="98">
        <f>COUNTIF('Kontrollküsimustik - ISQC'!N72:N81,"X")</f>
        <v>0</v>
      </c>
      <c r="L13" s="126" t="str">
        <f t="shared" si="0"/>
        <v>Osad küsimused vastamata!</v>
      </c>
    </row>
    <row r="14" spans="1:12" ht="15">
      <c r="A14" s="105">
        <f t="shared" si="1"/>
        <v>9</v>
      </c>
      <c r="B14" s="66" t="s">
        <v>59</v>
      </c>
      <c r="C14" s="96">
        <f>COUNT('Kontrollküsimustik - ISQC'!A83:A122)</f>
        <v>40</v>
      </c>
      <c r="D14" s="97">
        <f>COUNTIF('Kontrollküsimustik - ISQC'!F83:F122,"X")</f>
        <v>0</v>
      </c>
      <c r="E14" s="98">
        <f>COUNTIF('Kontrollküsimustik - ISQC'!G83:G122,"X")</f>
        <v>0</v>
      </c>
      <c r="F14" s="98">
        <f>COUNTIF('Kontrollküsimustik - ISQC'!H83:H122,"X")</f>
        <v>0</v>
      </c>
      <c r="G14" s="96">
        <f>COUNTIF('Kontrollküsimustik - ISQC'!I83:I122,"X")</f>
        <v>0</v>
      </c>
      <c r="H14" s="97">
        <f>COUNTIF('Kontrollküsimustik - ISQC'!K83:K122,"X")</f>
        <v>0</v>
      </c>
      <c r="I14" s="98">
        <f>COUNTIF('Kontrollküsimustik - ISQC'!L83:L122,"X")</f>
        <v>0</v>
      </c>
      <c r="J14" s="98">
        <f>COUNTIF('Kontrollküsimustik - ISQC'!M83:M122,"X")</f>
        <v>0</v>
      </c>
      <c r="K14" s="98">
        <f>COUNTIF('Kontrollküsimustik - ISQC'!N83:N122,"X")</f>
        <v>0</v>
      </c>
      <c r="L14" s="126" t="str">
        <f t="shared" si="0"/>
        <v>Osad küsimused vastamata!</v>
      </c>
    </row>
    <row r="15" spans="1:12" ht="15">
      <c r="A15" s="105">
        <f t="shared" si="1"/>
        <v>10</v>
      </c>
      <c r="B15" s="66" t="s">
        <v>106</v>
      </c>
      <c r="C15" s="96">
        <f>COUNT('Kontrollküsimustik - ISQC'!A124:A150)</f>
        <v>27</v>
      </c>
      <c r="D15" s="97">
        <f>COUNTIF('Kontrollküsimustik - ISQC'!F124:F150,"X")</f>
        <v>0</v>
      </c>
      <c r="E15" s="98">
        <f>COUNTIF('Kontrollküsimustik - ISQC'!G124:G150,"X")</f>
        <v>0</v>
      </c>
      <c r="F15" s="98">
        <f>COUNTIF('Kontrollküsimustik - ISQC'!H124:H150,"X")</f>
        <v>0</v>
      </c>
      <c r="G15" s="96">
        <f>COUNTIF('Kontrollküsimustik - ISQC'!I124:I150,"X")</f>
        <v>0</v>
      </c>
      <c r="H15" s="97">
        <f>COUNTIF('Kontrollküsimustik - ISQC'!K124:K150,"X")</f>
        <v>0</v>
      </c>
      <c r="I15" s="98">
        <f>COUNTIF('Kontrollküsimustik - ISQC'!L124:L150,"X")</f>
        <v>0</v>
      </c>
      <c r="J15" s="98">
        <f>COUNTIF('Kontrollküsimustik - ISQC'!M124:M150,"X")</f>
        <v>0</v>
      </c>
      <c r="K15" s="98">
        <f>COUNTIF('Kontrollküsimustik - ISQC'!N124:N150,"X")</f>
        <v>0</v>
      </c>
      <c r="L15" s="126" t="str">
        <f t="shared" si="0"/>
        <v>Osad küsimused vastamata!</v>
      </c>
    </row>
    <row r="16" spans="1:12" ht="15">
      <c r="A16" s="105">
        <f t="shared" si="1"/>
        <v>11</v>
      </c>
      <c r="B16" s="66" t="s">
        <v>136</v>
      </c>
      <c r="C16" s="96">
        <f>COUNT('Kontrollküsimustik - ISQC'!A152:A154)</f>
        <v>3</v>
      </c>
      <c r="D16" s="97">
        <f>COUNTIF('Kontrollküsimustik - ISQC'!F152:F154,"X")</f>
        <v>0</v>
      </c>
      <c r="E16" s="98">
        <f>COUNTIF('Kontrollküsimustik - ISQC'!G152:G154,"X")</f>
        <v>0</v>
      </c>
      <c r="F16" s="98">
        <f>COUNTIF('Kontrollküsimustik - ISQC'!H152:H154,"X")</f>
        <v>0</v>
      </c>
      <c r="G16" s="96">
        <f>COUNTIF('Kontrollküsimustik - ISQC'!I152:I154,"X")</f>
        <v>0</v>
      </c>
      <c r="H16" s="97">
        <f>COUNTIF('Kontrollküsimustik - ISQC'!K152:K154,"X")</f>
        <v>0</v>
      </c>
      <c r="I16" s="98">
        <f>COUNTIF('Kontrollküsimustik - ISQC'!L152:L154,"X")</f>
        <v>0</v>
      </c>
      <c r="J16" s="98">
        <f>COUNTIF('Kontrollküsimustik - ISQC'!M152:M154,"X")</f>
        <v>0</v>
      </c>
      <c r="K16" s="98">
        <f>COUNTIF('Kontrollküsimustik - ISQC'!N152:N154,"X")</f>
        <v>0</v>
      </c>
      <c r="L16" s="126" t="str">
        <f t="shared" si="0"/>
        <v>Osad küsimused vastamata!</v>
      </c>
    </row>
    <row r="17" spans="1:12" ht="15.75" thickBot="1">
      <c r="A17" s="106">
        <f t="shared" si="1"/>
        <v>12</v>
      </c>
      <c r="B17" s="94" t="s">
        <v>153</v>
      </c>
      <c r="C17" s="99">
        <f>COUNT('Kontrollküsimustik - ISQC'!A156:A158)</f>
        <v>3</v>
      </c>
      <c r="D17" s="100">
        <f>COUNTIF('Kontrollküsimustik - ISQC'!F156:F158,"X")</f>
        <v>0</v>
      </c>
      <c r="E17" s="101">
        <f>COUNTIF('Kontrollküsimustik - ISQC'!G156:G158,"X")</f>
        <v>0</v>
      </c>
      <c r="F17" s="101">
        <f>COUNTIF('Kontrollküsimustik - ISQC'!H156:H158,"X")</f>
        <v>0</v>
      </c>
      <c r="G17" s="99">
        <f>COUNTIF('Kontrollküsimustik - ISQC'!I156:I158,"X")</f>
        <v>0</v>
      </c>
      <c r="H17" s="100">
        <f>COUNTIF('Kontrollküsimustik - ISQC'!K156:K158,"X")</f>
        <v>0</v>
      </c>
      <c r="I17" s="101">
        <f>COUNTIF('Kontrollküsimustik - ISQC'!L156:L158,"X")</f>
        <v>0</v>
      </c>
      <c r="J17" s="101">
        <f>COUNTIF('Kontrollküsimustik - ISQC'!M156:M158,"X")</f>
        <v>0</v>
      </c>
      <c r="K17" s="101">
        <f>COUNTIF('Kontrollküsimustik - ISQC'!N156:N158,"X")</f>
        <v>0</v>
      </c>
      <c r="L17" s="128" t="str">
        <f t="shared" si="0"/>
        <v>Osad küsimused vastamata!</v>
      </c>
    </row>
    <row r="18" spans="1:12" ht="15">
      <c r="A18" s="107"/>
      <c r="B18" s="93" t="s">
        <v>194</v>
      </c>
      <c r="C18" s="102">
        <f>SUM(C6:C17)</f>
        <v>141</v>
      </c>
      <c r="D18" s="103">
        <f aca="true" t="shared" si="2" ref="D18:K18">SUM(D6:D17)</f>
        <v>0</v>
      </c>
      <c r="E18" s="104">
        <f t="shared" si="2"/>
        <v>0</v>
      </c>
      <c r="F18" s="104">
        <f t="shared" si="2"/>
        <v>0</v>
      </c>
      <c r="G18" s="102">
        <f t="shared" si="2"/>
        <v>0</v>
      </c>
      <c r="H18" s="103">
        <f t="shared" si="2"/>
        <v>0</v>
      </c>
      <c r="I18" s="104">
        <f t="shared" si="2"/>
        <v>0</v>
      </c>
      <c r="J18" s="104">
        <f t="shared" si="2"/>
        <v>0</v>
      </c>
      <c r="K18" s="104">
        <f t="shared" si="2"/>
        <v>0</v>
      </c>
      <c r="L18" s="127" t="str">
        <f t="shared" si="0"/>
        <v>Osad küsimused vastamata!</v>
      </c>
    </row>
    <row r="22" spans="1:12" ht="19.5">
      <c r="A22" s="85" t="s">
        <v>583</v>
      </c>
      <c r="B22" s="85"/>
      <c r="C22" s="85"/>
      <c r="D22" s="85"/>
      <c r="E22" s="85"/>
      <c r="F22" s="85"/>
      <c r="G22" s="85"/>
      <c r="H22" s="85"/>
      <c r="I22" s="85"/>
      <c r="J22" s="85"/>
      <c r="K22" s="85"/>
      <c r="L22" s="85"/>
    </row>
    <row r="23" spans="1:12" ht="15">
      <c r="A23" s="255" t="str">
        <f>"Kvaliteedikontrolli number: "&amp;Üldinfo!B4</f>
        <v>Kvaliteedikontrolli number: </v>
      </c>
      <c r="B23" s="255"/>
      <c r="C23" s="255"/>
      <c r="D23" s="255"/>
      <c r="I23" s="255"/>
      <c r="J23" s="255"/>
      <c r="K23" s="255"/>
      <c r="L23" s="255"/>
    </row>
    <row r="24" spans="1:12" ht="15">
      <c r="A24" s="132"/>
      <c r="B24" s="132"/>
      <c r="C24" s="132"/>
      <c r="D24" s="132"/>
      <c r="I24" s="132"/>
      <c r="J24" s="132"/>
      <c r="K24" s="132"/>
      <c r="L24" s="132"/>
    </row>
    <row r="25" spans="1:10" ht="15">
      <c r="A25" s="252" t="s">
        <v>586</v>
      </c>
      <c r="B25" s="250" t="s">
        <v>190</v>
      </c>
      <c r="C25" s="249" t="s">
        <v>592</v>
      </c>
      <c r="D25" s="242" t="s">
        <v>150</v>
      </c>
      <c r="E25" s="235"/>
      <c r="F25" s="235"/>
      <c r="G25" s="240"/>
      <c r="H25" s="243" t="s">
        <v>192</v>
      </c>
      <c r="I25" s="244"/>
      <c r="J25" s="245"/>
    </row>
    <row r="26" spans="1:10" ht="72">
      <c r="A26" s="252"/>
      <c r="B26" s="251"/>
      <c r="C26" s="249"/>
      <c r="D26" s="92" t="s">
        <v>157</v>
      </c>
      <c r="E26" s="122" t="s">
        <v>158</v>
      </c>
      <c r="F26" s="122" t="s">
        <v>159</v>
      </c>
      <c r="G26" s="148" t="s">
        <v>160</v>
      </c>
      <c r="H26" s="246"/>
      <c r="I26" s="247"/>
      <c r="J26" s="248"/>
    </row>
    <row r="27" spans="1:10" ht="15">
      <c r="A27" s="105">
        <v>1</v>
      </c>
      <c r="B27" s="68" t="s">
        <v>262</v>
      </c>
      <c r="C27" s="108">
        <f>COUNT('Kontrollküsimustik - eetika'!A7:A18)</f>
        <v>12</v>
      </c>
      <c r="D27" s="97">
        <f>COUNTIF('Kontrollküsimustik - eetika'!F7:F18,"X")</f>
        <v>0</v>
      </c>
      <c r="E27" s="98">
        <f>COUNTIF('Kontrollküsimustik - eetika'!G7:G18,"X")</f>
        <v>0</v>
      </c>
      <c r="F27" s="98">
        <f>COUNTIF('Kontrollküsimustik - eetika'!H7:H18,"X")</f>
        <v>0</v>
      </c>
      <c r="G27" s="98">
        <f>COUNTIF('Kontrollküsimustik - eetika'!I7:I18,"X")</f>
        <v>0</v>
      </c>
      <c r="H27" s="257" t="str">
        <f aca="true" t="shared" si="3" ref="H27:J31">IF(SUM(D27:G27)&lt;&gt;C27,$L$2,+$L$1)</f>
        <v>Osad küsimused vastamata!</v>
      </c>
      <c r="I27" s="257" t="str">
        <f t="shared" si="3"/>
        <v>Kõik küsimused vastatud!</v>
      </c>
      <c r="J27" s="257" t="str">
        <f t="shared" si="3"/>
        <v>Kõik küsimused vastatud!</v>
      </c>
    </row>
    <row r="28" spans="1:10" ht="30">
      <c r="A28" s="105">
        <f>A27+1</f>
        <v>2</v>
      </c>
      <c r="B28" s="69" t="s">
        <v>293</v>
      </c>
      <c r="C28" s="108">
        <f>COUNT('Kontrollküsimustik - eetika'!A20:A48)</f>
        <v>29</v>
      </c>
      <c r="D28" s="97">
        <f>COUNTIF('Kontrollküsimustik - eetika'!F20:F48,"X")</f>
        <v>0</v>
      </c>
      <c r="E28" s="98">
        <f>COUNTIF('Kontrollküsimustik - eetika'!G20:G48,"X")</f>
        <v>0</v>
      </c>
      <c r="F28" s="98">
        <f>COUNTIF('Kontrollküsimustik - eetika'!H20:H48,"X")</f>
        <v>0</v>
      </c>
      <c r="G28" s="98">
        <f>COUNTIF('Kontrollküsimustik - eetika'!I20:I48,"X")</f>
        <v>0</v>
      </c>
      <c r="H28" s="257" t="str">
        <f t="shared" si="3"/>
        <v>Osad küsimused vastamata!</v>
      </c>
      <c r="I28" s="257" t="str">
        <f t="shared" si="3"/>
        <v>Kõik küsimused vastatud!</v>
      </c>
      <c r="J28" s="257" t="str">
        <f t="shared" si="3"/>
        <v>Kõik küsimused vastatud!</v>
      </c>
    </row>
    <row r="29" spans="1:10" ht="15">
      <c r="A29" s="105">
        <f>A28+1</f>
        <v>3</v>
      </c>
      <c r="B29" s="70" t="s">
        <v>347</v>
      </c>
      <c r="C29" s="108">
        <f>COUNT('Kontrollküsimustik - eetika'!A50:A128)</f>
        <v>79</v>
      </c>
      <c r="D29" s="97">
        <f>COUNTIF('Kontrollküsimustik - eetika'!F50:F128,"X")</f>
        <v>0</v>
      </c>
      <c r="E29" s="98">
        <f>COUNTIF('Kontrollküsimustik - eetika'!G50:G128,"X")</f>
        <v>0</v>
      </c>
      <c r="F29" s="98">
        <f>COUNTIF('Kontrollküsimustik - eetika'!H50:H128,"X")</f>
        <v>0</v>
      </c>
      <c r="G29" s="98">
        <f>COUNTIF('Kontrollküsimustik - eetika'!I50:I128,"X")</f>
        <v>0</v>
      </c>
      <c r="H29" s="257" t="str">
        <f t="shared" si="3"/>
        <v>Osad küsimused vastamata!</v>
      </c>
      <c r="I29" s="257" t="str">
        <f t="shared" si="3"/>
        <v>Kõik küsimused vastatud!</v>
      </c>
      <c r="J29" s="257" t="str">
        <f t="shared" si="3"/>
        <v>Kõik küsimused vastatud!</v>
      </c>
    </row>
    <row r="30" spans="1:10" ht="15.75" thickBot="1">
      <c r="A30" s="106">
        <f>A29+1</f>
        <v>4</v>
      </c>
      <c r="B30" s="95" t="s">
        <v>505</v>
      </c>
      <c r="C30" s="109">
        <f>COUNT('Kontrollküsimustik - eetika'!A130:A160)</f>
        <v>31</v>
      </c>
      <c r="D30" s="100">
        <f>COUNTIF('Kontrollküsimustik - eetika'!F130:F160,"X")</f>
        <v>0</v>
      </c>
      <c r="E30" s="101">
        <f>COUNTIF('Kontrollküsimustik - eetika'!G130:G160,"X")</f>
        <v>0</v>
      </c>
      <c r="F30" s="101">
        <f>COUNTIF('Kontrollküsimustik - eetika'!H130:H160,"X")</f>
        <v>0</v>
      </c>
      <c r="G30" s="101">
        <f>COUNTIF('Kontrollküsimustik - eetika'!I130:I160,"X")</f>
        <v>0</v>
      </c>
      <c r="H30" s="261" t="str">
        <f t="shared" si="3"/>
        <v>Osad küsimused vastamata!</v>
      </c>
      <c r="I30" s="261" t="str">
        <f t="shared" si="3"/>
        <v>Kõik küsimused vastatud!</v>
      </c>
      <c r="J30" s="261" t="str">
        <f t="shared" si="3"/>
        <v>Kõik küsimused vastatud!</v>
      </c>
    </row>
    <row r="31" spans="1:10" ht="15">
      <c r="A31" s="107"/>
      <c r="B31" s="93" t="s">
        <v>194</v>
      </c>
      <c r="C31" s="102">
        <f>SUM(C27:C30)</f>
        <v>151</v>
      </c>
      <c r="D31" s="103">
        <f>SUM(D27:D30)</f>
        <v>0</v>
      </c>
      <c r="E31" s="104">
        <f>SUM(E27:E30)</f>
        <v>0</v>
      </c>
      <c r="F31" s="104">
        <f>SUM(F27:F30)</f>
        <v>0</v>
      </c>
      <c r="G31" s="104">
        <f>SUM(G27:G30)</f>
        <v>0</v>
      </c>
      <c r="H31" s="260" t="str">
        <f t="shared" si="3"/>
        <v>Osad küsimused vastamata!</v>
      </c>
      <c r="I31" s="260" t="str">
        <f t="shared" si="3"/>
        <v>Kõik küsimused vastatud!</v>
      </c>
      <c r="J31" s="260" t="str">
        <f t="shared" si="3"/>
        <v>Kõik küsimused vastatud!</v>
      </c>
    </row>
  </sheetData>
  <sheetProtection/>
  <mergeCells count="19">
    <mergeCell ref="H28:J28"/>
    <mergeCell ref="A2:D2"/>
    <mergeCell ref="A23:D23"/>
    <mergeCell ref="B4:B5"/>
    <mergeCell ref="A4:A5"/>
    <mergeCell ref="H31:J31"/>
    <mergeCell ref="H30:J30"/>
    <mergeCell ref="H29:J29"/>
    <mergeCell ref="H27:J27"/>
    <mergeCell ref="D25:G25"/>
    <mergeCell ref="H25:J26"/>
    <mergeCell ref="C25:C26"/>
    <mergeCell ref="B25:B26"/>
    <mergeCell ref="A25:A26"/>
    <mergeCell ref="C4:C5"/>
    <mergeCell ref="D4:G4"/>
    <mergeCell ref="I23:L23"/>
    <mergeCell ref="H4:K4"/>
    <mergeCell ref="L4:L5"/>
  </mergeCells>
  <conditionalFormatting sqref="B6">
    <cfRule type="expression" priority="16" dxfId="49">
      <formula>Kokkuvõte!#REF!=B6</formula>
    </cfRule>
  </conditionalFormatting>
  <conditionalFormatting sqref="B18 B7:B8 B10:B12">
    <cfRule type="expression" priority="15" dxfId="49">
      <formula>Kokkuvõte!#REF!=B7</formula>
    </cfRule>
  </conditionalFormatting>
  <conditionalFormatting sqref="A1">
    <cfRule type="expression" priority="14" dxfId="49">
      <formula>#REF!=A1</formula>
    </cfRule>
  </conditionalFormatting>
  <conditionalFormatting sqref="B17">
    <cfRule type="expression" priority="18" dxfId="49">
      <formula>Kokkuvõte!#REF!=B17</formula>
    </cfRule>
  </conditionalFormatting>
  <conditionalFormatting sqref="B16">
    <cfRule type="expression" priority="20" dxfId="49">
      <formula>Kokkuvõte!#REF!=B16</formula>
    </cfRule>
  </conditionalFormatting>
  <conditionalFormatting sqref="B15">
    <cfRule type="expression" priority="22" dxfId="49">
      <formula>Kokkuvõte!#REF!=B15</formula>
    </cfRule>
  </conditionalFormatting>
  <conditionalFormatting sqref="B14">
    <cfRule type="expression" priority="24" dxfId="49">
      <formula>Kokkuvõte!#REF!=B14</formula>
    </cfRule>
  </conditionalFormatting>
  <conditionalFormatting sqref="B13 B9">
    <cfRule type="expression" priority="26" dxfId="49">
      <formula>Kokkuvõte!#REF!=B9</formula>
    </cfRule>
  </conditionalFormatting>
  <conditionalFormatting sqref="B28">
    <cfRule type="cellIs" priority="10" dxfId="50" operator="equal">
      <formula>" "</formula>
    </cfRule>
  </conditionalFormatting>
  <conditionalFormatting sqref="B28 B30">
    <cfRule type="expression" priority="9" dxfId="49">
      <formula>Kokkuvõte!#REF!=B28</formula>
    </cfRule>
  </conditionalFormatting>
  <conditionalFormatting sqref="B28">
    <cfRule type="expression" priority="8" dxfId="49">
      <formula>Kokkuvõte!#REF!=B28</formula>
    </cfRule>
  </conditionalFormatting>
  <conditionalFormatting sqref="A22">
    <cfRule type="expression" priority="7" dxfId="49">
      <formula>Kokkuvõte!#REF!=A22</formula>
    </cfRule>
  </conditionalFormatting>
  <conditionalFormatting sqref="B31">
    <cfRule type="expression" priority="6" dxfId="49">
      <formula>Kokkuvõte!#REF!=B31</formula>
    </cfRule>
  </conditionalFormatting>
  <conditionalFormatting sqref="L6:L18 H27:H31">
    <cfRule type="cellIs" priority="33" dxfId="51" operator="equal" stopIfTrue="1">
      <formula>$L$2</formula>
    </cfRule>
  </conditionalFormatting>
  <printOptions horizontalCentered="1"/>
  <pageMargins left="0.21" right="0.19" top="0.5905511811023623" bottom="0.3937007874015748" header="0.1968503937007874" footer="0.1968503937007874"/>
  <pageSetup fitToHeight="5" fitToWidth="1" horizontalDpi="600" verticalDpi="600" orientation="landscape" paperSize="9" scale="80"/>
  <headerFooter>
    <oddHeader>&amp;L&amp;F&amp;R&amp;A</oddHeader>
    <oddFooter>&amp;R&amp;P (&amp;N)</oddFooter>
  </headerFooter>
</worksheet>
</file>

<file path=xl/worksheets/sheet6.xml><?xml version="1.0" encoding="utf-8"?>
<worksheet xmlns="http://schemas.openxmlformats.org/spreadsheetml/2006/main" xmlns:r="http://schemas.openxmlformats.org/officeDocument/2006/relationships">
  <dimension ref="A1:L158"/>
  <sheetViews>
    <sheetView zoomScale="90" zoomScaleNormal="90" zoomScalePageLayoutView="0" workbookViewId="0" topLeftCell="A1">
      <selection activeCell="F3" sqref="F3"/>
    </sheetView>
  </sheetViews>
  <sheetFormatPr defaultColWidth="8.8515625" defaultRowHeight="15"/>
  <cols>
    <col min="1" max="1" width="6.140625" style="0" customWidth="1"/>
    <col min="2" max="2" width="11.421875" style="65" customWidth="1"/>
    <col min="3" max="3" width="9.00390625" style="65" customWidth="1"/>
    <col min="4" max="4" width="46.28125" style="113" customWidth="1"/>
    <col min="5" max="5" width="35.8515625" style="119" customWidth="1"/>
    <col min="6" max="6" width="35.28125" style="119" customWidth="1"/>
    <col min="7" max="7" width="9.140625" style="213" customWidth="1"/>
    <col min="8" max="9" width="9.140625" style="214" customWidth="1"/>
    <col min="10" max="10" width="9.140625" style="213" customWidth="1"/>
    <col min="11" max="12" width="9.140625" style="214" customWidth="1"/>
  </cols>
  <sheetData>
    <row r="1" spans="1:4" ht="19.5">
      <c r="A1" s="86" t="s">
        <v>584</v>
      </c>
      <c r="B1" s="110"/>
      <c r="C1" s="110"/>
      <c r="D1" s="112"/>
    </row>
    <row r="2" spans="1:4" ht="15">
      <c r="A2" s="262" t="str">
        <f>"Kvaliteedikontrolli number: "&amp;Üldinfo!B4</f>
        <v>Kvaliteedikontrolli number: </v>
      </c>
      <c r="B2" s="262"/>
      <c r="C2" s="262"/>
      <c r="D2" s="262"/>
    </row>
    <row r="3" spans="1:4" ht="15">
      <c r="A3" s="75"/>
      <c r="B3" s="111"/>
      <c r="C3" s="111"/>
      <c r="D3" s="111"/>
    </row>
    <row r="4" spans="7:12" ht="15">
      <c r="G4" s="263" t="s">
        <v>590</v>
      </c>
      <c r="H4" s="263"/>
      <c r="I4" s="263"/>
      <c r="J4" s="264" t="s">
        <v>591</v>
      </c>
      <c r="K4" s="264"/>
      <c r="L4" s="264"/>
    </row>
    <row r="5" spans="1:12" ht="62.25">
      <c r="A5" s="203" t="s">
        <v>261</v>
      </c>
      <c r="B5" s="204" t="s">
        <v>1</v>
      </c>
      <c r="C5" s="205" t="s">
        <v>0</v>
      </c>
      <c r="D5" s="205" t="s">
        <v>2</v>
      </c>
      <c r="E5" s="206" t="s">
        <v>162</v>
      </c>
      <c r="F5" s="206" t="s">
        <v>161</v>
      </c>
      <c r="G5" s="217" t="s">
        <v>589</v>
      </c>
      <c r="H5" s="212" t="s">
        <v>158</v>
      </c>
      <c r="I5" s="212" t="s">
        <v>159</v>
      </c>
      <c r="J5" s="211" t="s">
        <v>589</v>
      </c>
      <c r="K5" s="212" t="s">
        <v>158</v>
      </c>
      <c r="L5" s="212" t="s">
        <v>159</v>
      </c>
    </row>
    <row r="6" spans="1:12" ht="15">
      <c r="A6" s="196"/>
      <c r="B6" s="197"/>
      <c r="C6" s="198" t="str">
        <f>'Kontrollküsimustik - ISQC'!C6</f>
        <v>Audiitorühingule esitatavad nõuded</v>
      </c>
      <c r="D6" s="201"/>
      <c r="E6" s="199"/>
      <c r="F6" s="199"/>
      <c r="G6" s="218"/>
      <c r="H6" s="216"/>
      <c r="I6" s="216"/>
      <c r="J6" s="215"/>
      <c r="K6" s="216"/>
      <c r="L6" s="216"/>
    </row>
    <row r="7" spans="1:12" ht="90">
      <c r="A7" s="193">
        <f>'Kontrollküsimustik - ISQC'!A7</f>
        <v>1</v>
      </c>
      <c r="B7" s="194">
        <f>IF('Kontrollküsimustik - ISQC'!B7='Kontrollküsimustik - ISQC'!$P$1,"",'Kontrollküsimustik - ISQC'!B7)</f>
      </c>
      <c r="C7" s="194" t="str">
        <f>'Kontrollküsimustik - ISQC'!C7</f>
        <v>AudS §76(2)</v>
      </c>
      <c r="D7" s="202" t="str">
        <f>'Kontrollküsimustik - ISQC'!E7</f>
        <v>Audiitorühing võib audiitorteenust osutada ühena järgmistest äriühingu liikidest:
1) täis- või usaldusühinguna;
2) osaühinguna;
3) aktsiaseltsina;
4) Euroopa äriühinguna;
5) mõnes lepinguriigis registreeritud äriühinguna.</v>
      </c>
      <c r="E7" s="195">
        <f>IF('Kontrollküsimustik - ISQC'!P7='Kontrollküsimustik - ISQC'!$Q$1,"",'Kontrollküsimustik - ISQC'!P7)</f>
      </c>
      <c r="F7" s="195">
        <f>IF('Kontrollküsimustik - ISQC'!O7='Kontrollküsimustik - ISQC'!$Q$1,"",'Kontrollküsimustik - ISQC'!O7)</f>
      </c>
      <c r="G7" s="218">
        <f>IF(H7="x","x",IF(I7="x","x",""))</f>
      </c>
      <c r="H7" s="216">
        <f>IF('Kontrollküsimustik - ISQC'!G7="x","x","")</f>
      </c>
      <c r="I7" s="216">
        <f>IF('Kontrollküsimustik - ISQC'!H7="x","x","")</f>
      </c>
      <c r="J7" s="215">
        <f>IF(K7="x","x",IF(L7="x","x",""))</f>
      </c>
      <c r="K7" s="216">
        <f>IF('Kontrollküsimustik - ISQC'!L7="x","x","")</f>
      </c>
      <c r="L7" s="216">
        <f>IF('Kontrollküsimustik - ISQC'!M7="x","x","")</f>
      </c>
    </row>
    <row r="8" spans="1:12" ht="64.5">
      <c r="A8" s="193">
        <f>'Kontrollküsimustik - ISQC'!A8</f>
        <v>2</v>
      </c>
      <c r="B8" s="194">
        <f>IF('Kontrollküsimustik - ISQC'!B8='Kontrollküsimustik - ISQC'!$P$1,"",'Kontrollküsimustik - ISQC'!B8)</f>
      </c>
      <c r="C8" s="194" t="str">
        <f>'Kontrollküsimustik - ISQC'!C8</f>
        <v>AudS §76(3)</v>
      </c>
      <c r="D8" s="202" t="str">
        <f>'Kontrollküsimustik - ISQC'!E8</f>
        <v>Enamus audiitorühingu osade või aktsiatega esindatud häältest peab kuuluma mõne lepinguriigi pädeva asutuse järelevalvele piiranguteta allutatud vandeaudiitoritele, kes on saanud kutse mõnes lepinguriigis, või audiitorühingutele.</v>
      </c>
      <c r="E8" s="195">
        <f>IF('Kontrollküsimustik - ISQC'!P8='Kontrollküsimustik - ISQC'!$Q$1,"",'Kontrollküsimustik - ISQC'!P8)</f>
      </c>
      <c r="F8" s="195">
        <f>IF('Kontrollküsimustik - ISQC'!O8='Kontrollküsimustik - ISQC'!$Q$1,"",'Kontrollküsimustik - ISQC'!O8)</f>
      </c>
      <c r="G8" s="218">
        <f aca="true" t="shared" si="0" ref="G8:G70">IF(H8="x","x",IF(I8="x","x",""))</f>
      </c>
      <c r="H8" s="216">
        <f>IF('Kontrollküsimustik - ISQC'!G8="x","x","")</f>
      </c>
      <c r="I8" s="216">
        <f>IF('Kontrollküsimustik - ISQC'!H8="x","x","")</f>
      </c>
      <c r="J8" s="215">
        <f aca="true" t="shared" si="1" ref="J8:J70">IF(K8="x","x",IF(L8="x","x",""))</f>
      </c>
      <c r="K8" s="216">
        <f>IF('Kontrollküsimustik - ISQC'!L8="x","x","")</f>
      </c>
      <c r="L8" s="216">
        <f>IF('Kontrollküsimustik - ISQC'!M8="x","x","")</f>
      </c>
    </row>
    <row r="9" spans="1:12" ht="39">
      <c r="A9" s="193">
        <f>'Kontrollküsimustik - ISQC'!A9</f>
        <v>3</v>
      </c>
      <c r="B9" s="194">
        <f>IF('Kontrollküsimustik - ISQC'!B9='Kontrollküsimustik - ISQC'!$P$1,"",'Kontrollküsimustik - ISQC'!B9)</f>
      </c>
      <c r="C9" s="194" t="str">
        <f>'Kontrollküsimustik - ISQC'!C9</f>
        <v>AudS §76(4)</v>
      </c>
      <c r="D9" s="202" t="str">
        <f>'Kontrollküsimustik - ISQC'!E9</f>
        <v>Osaühingust audiitorühingu osakapital peab olema vähemalt 12 000 eurot ja see peab olema täies ulatuses sisse makstud.</v>
      </c>
      <c r="E9" s="195">
        <f>IF('Kontrollküsimustik - ISQC'!P9='Kontrollküsimustik - ISQC'!$Q$1,"",'Kontrollküsimustik - ISQC'!P9)</f>
      </c>
      <c r="F9" s="195">
        <f>IF('Kontrollküsimustik - ISQC'!O9='Kontrollküsimustik - ISQC'!$Q$1,"",'Kontrollküsimustik - ISQC'!O9)</f>
      </c>
      <c r="G9" s="218">
        <f t="shared" si="0"/>
      </c>
      <c r="H9" s="216">
        <f>IF('Kontrollküsimustik - ISQC'!G9="x","x","")</f>
      </c>
      <c r="I9" s="216">
        <f>IF('Kontrollküsimustik - ISQC'!H9="x","x","")</f>
      </c>
      <c r="J9" s="215">
        <f t="shared" si="1"/>
      </c>
      <c r="K9" s="216">
        <f>IF('Kontrollküsimustik - ISQC'!L9="x","x","")</f>
      </c>
      <c r="L9" s="216">
        <f>IF('Kontrollküsimustik - ISQC'!M9="x","x","")</f>
      </c>
    </row>
    <row r="10" spans="1:12" ht="15">
      <c r="A10" s="196"/>
      <c r="B10" s="197">
        <f>IF('Kontrollküsimustik - ISQC'!B10='Kontrollküsimustik - ISQC'!$P$1,"",'Kontrollküsimustik - ISQC'!B10)</f>
      </c>
      <c r="C10" s="198" t="str">
        <f>'Kontrollküsimustik - ISQC'!C10</f>
        <v>Audiitorühingu esindamisele esitatavad nõuded ja piirangud</v>
      </c>
      <c r="D10" s="201"/>
      <c r="E10" s="199"/>
      <c r="F10" s="199"/>
      <c r="G10" s="218"/>
      <c r="H10" s="216"/>
      <c r="I10" s="216"/>
      <c r="J10" s="215"/>
      <c r="K10" s="216"/>
      <c r="L10" s="216"/>
    </row>
    <row r="11" spans="1:12" ht="26.25">
      <c r="A11" s="193">
        <f>'Kontrollküsimustik - ISQC'!A11</f>
        <v>4</v>
      </c>
      <c r="B11" s="194">
        <f>IF('Kontrollküsimustik - ISQC'!B11='Kontrollküsimustik - ISQC'!$P$1,"",'Kontrollküsimustik - ISQC'!B11)</f>
      </c>
      <c r="C11" s="194" t="str">
        <f>'Kontrollküsimustik - ISQC'!C11</f>
        <v>AudS § 65(4)</v>
      </c>
      <c r="D11" s="202" t="str">
        <f>'Kontrollküsimustik - ISQC'!E11</f>
        <v>Audiitorettevõtja prokurist peab olema vandeaudiitor</v>
      </c>
      <c r="E11" s="195">
        <f>IF('Kontrollküsimustik - ISQC'!P11='Kontrollküsimustik - ISQC'!$Q$1,"",'Kontrollküsimustik - ISQC'!P11)</f>
      </c>
      <c r="F11" s="195">
        <f>IF('Kontrollküsimustik - ISQC'!O11='Kontrollküsimustik - ISQC'!$Q$1,"",'Kontrollküsimustik - ISQC'!O11)</f>
      </c>
      <c r="G11" s="218">
        <f t="shared" si="0"/>
      </c>
      <c r="H11" s="216">
        <f>IF('Kontrollküsimustik - ISQC'!G11="x","x","")</f>
      </c>
      <c r="I11" s="216">
        <f>IF('Kontrollküsimustik - ISQC'!H11="x","x","")</f>
      </c>
      <c r="J11" s="215">
        <f t="shared" si="1"/>
      </c>
      <c r="K11" s="216">
        <f>IF('Kontrollküsimustik - ISQC'!L11="x","x","")</f>
      </c>
      <c r="L11" s="216">
        <f>IF('Kontrollküsimustik - ISQC'!M11="x","x","")</f>
      </c>
    </row>
    <row r="12" spans="1:12" ht="51.75">
      <c r="A12" s="193">
        <f>'Kontrollküsimustik - ISQC'!A12</f>
        <v>5</v>
      </c>
      <c r="B12" s="194">
        <f>IF('Kontrollküsimustik - ISQC'!B12='Kontrollküsimustik - ISQC'!$P$1,"",'Kontrollküsimustik - ISQC'!B12)</f>
      </c>
      <c r="C12" s="194" t="str">
        <f>'Kontrollküsimustik - ISQC'!C12</f>
        <v>AudS §77(1)</v>
      </c>
      <c r="D12" s="202" t="str">
        <f>'Kontrollküsimustik - ISQC'!E12</f>
        <v>Audiitorühingut seaduse alusel esindavatest isikutest peavad vähemalt kolm neljandikku olema mõnes lepinguriigis kutse saanud vandeaudiitorid, kes on Audiitorkogu liikmed.</v>
      </c>
      <c r="E12" s="195">
        <f>IF('Kontrollküsimustik - ISQC'!P12='Kontrollküsimustik - ISQC'!$Q$1,"",'Kontrollküsimustik - ISQC'!P12)</f>
      </c>
      <c r="F12" s="195">
        <f>IF('Kontrollküsimustik - ISQC'!O12='Kontrollküsimustik - ISQC'!$Q$1,"",'Kontrollküsimustik - ISQC'!O12)</f>
      </c>
      <c r="G12" s="218">
        <f t="shared" si="0"/>
      </c>
      <c r="H12" s="216">
        <f>IF('Kontrollküsimustik - ISQC'!G12="x","x","")</f>
      </c>
      <c r="I12" s="216">
        <f>IF('Kontrollküsimustik - ISQC'!H12="x","x","")</f>
      </c>
      <c r="J12" s="215">
        <f t="shared" si="1"/>
      </c>
      <c r="K12" s="216">
        <f>IF('Kontrollküsimustik - ISQC'!L12="x","x","")</f>
      </c>
      <c r="L12" s="216">
        <f>IF('Kontrollküsimustik - ISQC'!M12="x","x","")</f>
      </c>
    </row>
    <row r="13" spans="1:12" ht="90">
      <c r="A13" s="193">
        <f>'Kontrollküsimustik - ISQC'!A13</f>
        <v>6</v>
      </c>
      <c r="B13" s="194">
        <f>IF('Kontrollküsimustik - ISQC'!B13='Kontrollküsimustik - ISQC'!$P$1,"",'Kontrollküsimustik - ISQC'!B13)</f>
      </c>
      <c r="C13" s="194" t="str">
        <f>'Kontrollküsimustik - ISQC'!C13</f>
        <v>AudS §77(2)</v>
      </c>
      <c r="D13" s="202" t="str">
        <f>'Kontrollküsimustik - ISQC'!E13</f>
        <v>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v>
      </c>
      <c r="E13" s="195">
        <f>IF('Kontrollküsimustik - ISQC'!P13='Kontrollküsimustik - ISQC'!$Q$1,"",'Kontrollküsimustik - ISQC'!P13)</f>
      </c>
      <c r="F13" s="195">
        <f>IF('Kontrollküsimustik - ISQC'!O13='Kontrollküsimustik - ISQC'!$Q$1,"",'Kontrollküsimustik - ISQC'!O13)</f>
      </c>
      <c r="G13" s="218">
        <f t="shared" si="0"/>
      </c>
      <c r="H13" s="216">
        <f>IF('Kontrollküsimustik - ISQC'!G13="x","x","")</f>
      </c>
      <c r="I13" s="216">
        <f>IF('Kontrollküsimustik - ISQC'!H13="x","x","")</f>
      </c>
      <c r="J13" s="215">
        <f t="shared" si="1"/>
      </c>
      <c r="K13" s="216">
        <f>IF('Kontrollküsimustik - ISQC'!L13="x","x","")</f>
      </c>
      <c r="L13" s="216">
        <f>IF('Kontrollküsimustik - ISQC'!M13="x","x","")</f>
      </c>
    </row>
    <row r="14" spans="1:12" ht="102.75">
      <c r="A14" s="193">
        <f>'Kontrollküsimustik - ISQC'!A14</f>
        <v>7</v>
      </c>
      <c r="B14" s="194">
        <f>IF('Kontrollküsimustik - ISQC'!B14='Kontrollküsimustik - ISQC'!$P$1,"",'Kontrollküsimustik - ISQC'!B14)</f>
      </c>
      <c r="C14" s="194" t="str">
        <f>'Kontrollküsimustik - ISQC'!C14</f>
        <v>AudS §77(3)</v>
      </c>
      <c r="D14" s="202" t="str">
        <f>'Kontrollküsimustik - ISQC'!E14</f>
        <v>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v>
      </c>
      <c r="E14" s="195">
        <f>IF('Kontrollküsimustik - ISQC'!P14='Kontrollküsimustik - ISQC'!$Q$1,"",'Kontrollküsimustik - ISQC'!P14)</f>
      </c>
      <c r="F14" s="195">
        <f>IF('Kontrollküsimustik - ISQC'!O14='Kontrollküsimustik - ISQC'!$Q$1,"",'Kontrollküsimustik - ISQC'!O14)</f>
      </c>
      <c r="G14" s="218">
        <f t="shared" si="0"/>
      </c>
      <c r="H14" s="216">
        <f>IF('Kontrollküsimustik - ISQC'!G14="x","x","")</f>
      </c>
      <c r="I14" s="216">
        <f>IF('Kontrollküsimustik - ISQC'!H14="x","x","")</f>
      </c>
      <c r="J14" s="215">
        <f t="shared" si="1"/>
      </c>
      <c r="K14" s="216">
        <f>IF('Kontrollküsimustik - ISQC'!L14="x","x","")</f>
      </c>
      <c r="L14" s="216">
        <f>IF('Kontrollküsimustik - ISQC'!M14="x","x","")</f>
      </c>
    </row>
    <row r="15" spans="1:12" ht="39">
      <c r="A15" s="193">
        <f>'Kontrollküsimustik - ISQC'!A15</f>
        <v>8</v>
      </c>
      <c r="B15" s="194">
        <f>IF('Kontrollküsimustik - ISQC'!B15='Kontrollküsimustik - ISQC'!$P$1,"",'Kontrollküsimustik - ISQC'!B15)</f>
      </c>
      <c r="C15" s="194" t="str">
        <f>'Kontrollküsimustik - ISQC'!C15</f>
        <v>AudS §78</v>
      </c>
      <c r="D15" s="202" t="str">
        <f>'Kontrollküsimustik - ISQC'!E15</f>
        <v>Vandeaudiitor võib audiitorteenuse osutamisel seaduse alusel esindada üksnes ühte audiitorühingut, kes on Audiitorkogu liige.</v>
      </c>
      <c r="E15" s="195">
        <f>IF('Kontrollküsimustik - ISQC'!P15='Kontrollküsimustik - ISQC'!$Q$1,"",'Kontrollküsimustik - ISQC'!P15)</f>
      </c>
      <c r="F15" s="195">
        <f>IF('Kontrollküsimustik - ISQC'!O15='Kontrollküsimustik - ISQC'!$Q$1,"",'Kontrollküsimustik - ISQC'!O15)</f>
      </c>
      <c r="G15" s="218">
        <f t="shared" si="0"/>
      </c>
      <c r="H15" s="216">
        <f>IF('Kontrollküsimustik - ISQC'!G15="x","x","")</f>
      </c>
      <c r="I15" s="216">
        <f>IF('Kontrollküsimustik - ISQC'!H15="x","x","")</f>
      </c>
      <c r="J15" s="215">
        <f t="shared" si="1"/>
      </c>
      <c r="K15" s="216">
        <f>IF('Kontrollküsimustik - ISQC'!L15="x","x","")</f>
      </c>
      <c r="L15" s="216">
        <f>IF('Kontrollküsimustik - ISQC'!M15="x","x","")</f>
      </c>
    </row>
    <row r="16" spans="1:12" ht="15">
      <c r="A16" s="196"/>
      <c r="B16" s="197">
        <f>IF('Kontrollküsimustik - ISQC'!B16='Kontrollküsimustik - ISQC'!$P$1,"",'Kontrollküsimustik - ISQC'!B16)</f>
      </c>
      <c r="C16" s="198" t="str">
        <f>'Kontrollküsimustik - ISQC'!C16</f>
        <v>Kliendileping ja kutsekindlustus</v>
      </c>
      <c r="D16" s="201"/>
      <c r="E16" s="199"/>
      <c r="F16" s="199"/>
      <c r="G16" s="218"/>
      <c r="H16" s="216"/>
      <c r="I16" s="216"/>
      <c r="J16" s="215"/>
      <c r="K16" s="216"/>
      <c r="L16" s="216"/>
    </row>
    <row r="17" spans="1:12" ht="166.5">
      <c r="A17" s="193">
        <f>'Kontrollküsimustik - ISQC'!A17</f>
        <v>9</v>
      </c>
      <c r="B17" s="194">
        <f>IF('Kontrollküsimustik - ISQC'!B17='Kontrollküsimustik - ISQC'!$P$1,"",'Kontrollküsimustik - ISQC'!B17)</f>
      </c>
      <c r="C17" s="194" t="str">
        <f>'Kontrollküsimustik - ISQC'!C17</f>
        <v>AudS §55(2)</v>
      </c>
      <c r="D17" s="202" t="str">
        <f>'Kontrollküsimustik - ISQC'!E17</f>
        <v>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v>
      </c>
      <c r="E17" s="195">
        <f>IF('Kontrollküsimustik - ISQC'!P17='Kontrollküsimustik - ISQC'!$Q$1,"",'Kontrollküsimustik - ISQC'!P17)</f>
      </c>
      <c r="F17" s="195">
        <f>IF('Kontrollküsimustik - ISQC'!O17='Kontrollküsimustik - ISQC'!$Q$1,"",'Kontrollküsimustik - ISQC'!O17)</f>
      </c>
      <c r="G17" s="218">
        <f t="shared" si="0"/>
      </c>
      <c r="H17" s="216">
        <f>IF('Kontrollküsimustik - ISQC'!G17="x","x","")</f>
      </c>
      <c r="I17" s="216">
        <f>IF('Kontrollküsimustik - ISQC'!H17="x","x","")</f>
      </c>
      <c r="J17" s="215">
        <f t="shared" si="1"/>
      </c>
      <c r="K17" s="216">
        <f>IF('Kontrollküsimustik - ISQC'!L17="x","x","")</f>
      </c>
      <c r="L17" s="216">
        <f>IF('Kontrollküsimustik - ISQC'!M17="x","x","")</f>
      </c>
    </row>
    <row r="18" spans="1:12" ht="115.5">
      <c r="A18" s="193">
        <f>'Kontrollküsimustik - ISQC'!A18</f>
        <v>10</v>
      </c>
      <c r="B18" s="194">
        <f>IF('Kontrollküsimustik - ISQC'!B18='Kontrollküsimustik - ISQC'!$P$1,"",'Kontrollküsimustik - ISQC'!B18)</f>
      </c>
      <c r="C18" s="194" t="str">
        <f>'Kontrollküsimustik - ISQC'!C18</f>
        <v>AudS § 55(3)</v>
      </c>
      <c r="D18" s="202" t="str">
        <f>'Kontrollküsimustik - ISQC'!E18</f>
        <v>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v>
      </c>
      <c r="E18" s="195">
        <f>IF('Kontrollküsimustik - ISQC'!P18='Kontrollküsimustik - ISQC'!$Q$1,"",'Kontrollküsimustik - ISQC'!P18)</f>
      </c>
      <c r="F18" s="195">
        <f>IF('Kontrollküsimustik - ISQC'!O18='Kontrollküsimustik - ISQC'!$Q$1,"",'Kontrollküsimustik - ISQC'!O18)</f>
      </c>
      <c r="G18" s="218">
        <f t="shared" si="0"/>
      </c>
      <c r="H18" s="216">
        <f>IF('Kontrollküsimustik - ISQC'!G18="x","x","")</f>
      </c>
      <c r="I18" s="216">
        <f>IF('Kontrollküsimustik - ISQC'!H18="x","x","")</f>
      </c>
      <c r="J18" s="215">
        <f t="shared" si="1"/>
      </c>
      <c r="K18" s="216">
        <f>IF('Kontrollküsimustik - ISQC'!L18="x","x","")</f>
      </c>
      <c r="L18" s="216">
        <f>IF('Kontrollküsimustik - ISQC'!M18="x","x","")</f>
      </c>
    </row>
    <row r="19" spans="1:12" ht="90">
      <c r="A19" s="193">
        <f>'Kontrollküsimustik - ISQC'!A19</f>
        <v>11</v>
      </c>
      <c r="B19" s="194">
        <f>IF('Kontrollküsimustik - ISQC'!B19='Kontrollküsimustik - ISQC'!$P$1,"",'Kontrollküsimustik - ISQC'!B19)</f>
      </c>
      <c r="C19" s="194" t="str">
        <f>'Kontrollküsimustik - ISQC'!C19</f>
        <v>AudS § 55(4)</v>
      </c>
      <c r="D19" s="202" t="str">
        <f>'Kontrollküsimustik - ISQC'!E19</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19" s="195">
        <f>IF('Kontrollküsimustik - ISQC'!P19='Kontrollküsimustik - ISQC'!$Q$1,"",'Kontrollküsimustik - ISQC'!P19)</f>
      </c>
      <c r="F19" s="195">
        <f>IF('Kontrollküsimustik - ISQC'!O19='Kontrollküsimustik - ISQC'!$Q$1,"",'Kontrollküsimustik - ISQC'!O19)</f>
      </c>
      <c r="G19" s="218">
        <f t="shared" si="0"/>
      </c>
      <c r="H19" s="216">
        <f>IF('Kontrollküsimustik - ISQC'!G19="x","x","")</f>
      </c>
      <c r="I19" s="216">
        <f>IF('Kontrollküsimustik - ISQC'!H19="x","x","")</f>
      </c>
      <c r="J19" s="215">
        <f t="shared" si="1"/>
      </c>
      <c r="K19" s="216">
        <f>IF('Kontrollküsimustik - ISQC'!L19="x","x","")</f>
      </c>
      <c r="L19" s="216">
        <f>IF('Kontrollküsimustik - ISQC'!M19="x","x","")</f>
      </c>
    </row>
    <row r="20" spans="1:12" ht="230.25">
      <c r="A20" s="193">
        <f>'Kontrollküsimustik - ISQC'!A20</f>
        <v>12</v>
      </c>
      <c r="B20" s="194">
        <f>IF('Kontrollküsimustik - ISQC'!B20='Kontrollküsimustik - ISQC'!$P$1,"",'Kontrollküsimustik - ISQC'!B20)</f>
      </c>
      <c r="C20" s="194" t="str">
        <f>'Kontrollküsimustik - ISQC'!C20</f>
        <v>AudS § 63(2), (3), (5)</v>
      </c>
      <c r="D20" s="202" t="str">
        <f>'Kontrollküsimustik - ISQC'!E20</f>
        <v>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v>
      </c>
      <c r="E20" s="195">
        <f>IF('Kontrollküsimustik - ISQC'!P20='Kontrollküsimustik - ISQC'!$Q$1,"",'Kontrollküsimustik - ISQC'!P20)</f>
      </c>
      <c r="F20" s="195">
        <f>IF('Kontrollküsimustik - ISQC'!O20='Kontrollküsimustik - ISQC'!$Q$1,"",'Kontrollküsimustik - ISQC'!O20)</f>
      </c>
      <c r="G20" s="218">
        <f t="shared" si="0"/>
      </c>
      <c r="H20" s="216">
        <f>IF('Kontrollküsimustik - ISQC'!G20="x","x","")</f>
      </c>
      <c r="I20" s="216">
        <f>IF('Kontrollküsimustik - ISQC'!H20="x","x","")</f>
      </c>
      <c r="J20" s="215">
        <f t="shared" si="1"/>
      </c>
      <c r="K20" s="216">
        <f>IF('Kontrollküsimustik - ISQC'!L20="x","x","")</f>
      </c>
      <c r="L20" s="216">
        <f>IF('Kontrollküsimustik - ISQC'!M20="x","x","")</f>
      </c>
    </row>
    <row r="21" spans="1:12" ht="370.5">
      <c r="A21" s="193">
        <f>'Kontrollküsimustik - ISQC'!A21</f>
        <v>13</v>
      </c>
      <c r="B21" s="194">
        <f>IF('Kontrollküsimustik - ISQC'!B21='Kontrollküsimustik - ISQC'!$P$1,"",'Kontrollküsimustik - ISQC'!B21)</f>
      </c>
      <c r="C21" s="194" t="str">
        <f>'Kontrollküsimustik - ISQC'!C21</f>
        <v>AudS § 64</v>
      </c>
      <c r="D21" s="202" t="str">
        <f>'Kontrollküsimustik - ISQC'!E21</f>
        <v>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v>
      </c>
      <c r="E21" s="195">
        <f>IF('Kontrollküsimustik - ISQC'!P21='Kontrollküsimustik - ISQC'!$Q$1,"",'Kontrollküsimustik - ISQC'!P21)</f>
      </c>
      <c r="F21" s="195">
        <f>IF('Kontrollküsimustik - ISQC'!O21='Kontrollküsimustik - ISQC'!$Q$1,"",'Kontrollküsimustik - ISQC'!O21)</f>
      </c>
      <c r="G21" s="218">
        <f t="shared" si="0"/>
      </c>
      <c r="H21" s="216">
        <f>IF('Kontrollküsimustik - ISQC'!G21="x","x","")</f>
      </c>
      <c r="I21" s="216">
        <f>IF('Kontrollküsimustik - ISQC'!H21="x","x","")</f>
      </c>
      <c r="J21" s="215">
        <f t="shared" si="1"/>
      </c>
      <c r="K21" s="216">
        <f>IF('Kontrollküsimustik - ISQC'!L21="x","x","")</f>
      </c>
      <c r="L21" s="216">
        <f>IF('Kontrollküsimustik - ISQC'!M21="x","x","")</f>
      </c>
    </row>
    <row r="22" spans="1:12" ht="15">
      <c r="A22" s="196"/>
      <c r="B22" s="197">
        <f>IF('Kontrollküsimustik - ISQC'!B22='Kontrollküsimustik - ISQC'!$P$1,"",'Kontrollküsimustik - ISQC'!B22)</f>
      </c>
      <c r="C22" s="198" t="str">
        <f>'Kontrollküsimustik - ISQC'!C22</f>
        <v>Kvaliteedikontrollisüsteemi elemendid</v>
      </c>
      <c r="D22" s="201"/>
      <c r="E22" s="199"/>
      <c r="F22" s="199"/>
      <c r="G22" s="218"/>
      <c r="H22" s="216"/>
      <c r="I22" s="216"/>
      <c r="J22" s="215"/>
      <c r="K22" s="216"/>
      <c r="L22" s="216"/>
    </row>
    <row r="23" spans="1:12" ht="39">
      <c r="A23" s="193">
        <f>'Kontrollküsimustik - ISQC'!A23</f>
        <v>14</v>
      </c>
      <c r="B23" s="194">
        <f>IF('Kontrollküsimustik - ISQC'!B23='Kontrollküsimustik - ISQC'!$P$1,"",'Kontrollküsimustik - ISQC'!B23)</f>
      </c>
      <c r="C23" s="194" t="str">
        <f>'Kontrollküsimustik - ISQC'!C23</f>
        <v>ISQC(EE)1-16</v>
      </c>
      <c r="D23" s="202" t="str">
        <f>'Kontrollküsimustik - ISQC'!E23</f>
        <v>Ettevõte peab looma ja säilitama kvaliteedikontrollisüsteemi, mis hõlmab poliitikaid ja protseduure, mis käsitlevad iga järgmist elementi:</v>
      </c>
      <c r="E23" s="195">
        <f>IF('Kontrollküsimustik - ISQC'!P23='Kontrollküsimustik - ISQC'!$Q$1,"",'Kontrollküsimustik - ISQC'!P23)</f>
      </c>
      <c r="F23" s="195">
        <f>IF('Kontrollküsimustik - ISQC'!O23='Kontrollküsimustik - ISQC'!$Q$1,"",'Kontrollküsimustik - ISQC'!O23)</f>
      </c>
      <c r="G23" s="218">
        <f t="shared" si="0"/>
      </c>
      <c r="H23" s="216">
        <f>IF('Kontrollküsimustik - ISQC'!G23="x","x","")</f>
      </c>
      <c r="I23" s="216">
        <f>IF('Kontrollküsimustik - ISQC'!H23="x","x","")</f>
      </c>
      <c r="J23" s="215">
        <f t="shared" si="1"/>
      </c>
      <c r="K23" s="216">
        <f>IF('Kontrollküsimustik - ISQC'!L23="x","x","")</f>
      </c>
      <c r="L23" s="216">
        <f>IF('Kontrollküsimustik - ISQC'!M23="x","x","")</f>
      </c>
    </row>
    <row r="24" spans="1:12" ht="26.25">
      <c r="A24" s="193">
        <f>'Kontrollküsimustik - ISQC'!A24</f>
        <v>15</v>
      </c>
      <c r="B24" s="194">
        <f>IF('Kontrollküsimustik - ISQC'!B24='Kontrollküsimustik - ISQC'!$P$1,"",'Kontrollküsimustik - ISQC'!B24)</f>
      </c>
      <c r="C24" s="194" t="str">
        <f>'Kontrollküsimustik - ISQC'!C24</f>
        <v>ISQC(EE)1-16</v>
      </c>
      <c r="D24" s="202" t="str">
        <f>'Kontrollküsimustik - ISQC'!E24</f>
        <v>(a) liidrite kohustused ettevõttes seoses kvaliteediga;</v>
      </c>
      <c r="E24" s="195">
        <f>IF('Kontrollküsimustik - ISQC'!P24='Kontrollküsimustik - ISQC'!$Q$1,"",'Kontrollküsimustik - ISQC'!P24)</f>
      </c>
      <c r="F24" s="195">
        <f>IF('Kontrollküsimustik - ISQC'!O24='Kontrollküsimustik - ISQC'!$Q$1,"",'Kontrollküsimustik - ISQC'!O24)</f>
      </c>
      <c r="G24" s="218">
        <f t="shared" si="0"/>
      </c>
      <c r="H24" s="216">
        <f>IF('Kontrollküsimustik - ISQC'!G24="x","x","")</f>
      </c>
      <c r="I24" s="216">
        <f>IF('Kontrollküsimustik - ISQC'!H24="x","x","")</f>
      </c>
      <c r="J24" s="215">
        <f t="shared" si="1"/>
      </c>
      <c r="K24" s="216">
        <f>IF('Kontrollküsimustik - ISQC'!L24="x","x","")</f>
      </c>
      <c r="L24" s="216">
        <f>IF('Kontrollküsimustik - ISQC'!M24="x","x","")</f>
      </c>
    </row>
    <row r="25" spans="1:12" ht="26.25">
      <c r="A25" s="193">
        <f>'Kontrollküsimustik - ISQC'!A25</f>
        <v>16</v>
      </c>
      <c r="B25" s="194">
        <f>IF('Kontrollküsimustik - ISQC'!B25='Kontrollküsimustik - ISQC'!$P$1,"",'Kontrollküsimustik - ISQC'!B25)</f>
      </c>
      <c r="C25" s="194" t="str">
        <f>'Kontrollküsimustik - ISQC'!C25</f>
        <v>ISQC(EE)1-16</v>
      </c>
      <c r="D25" s="202" t="str">
        <f>'Kontrollküsimustik - ISQC'!E25</f>
        <v>(b) relevantsed eetikanõuded;</v>
      </c>
      <c r="E25" s="195">
        <f>IF('Kontrollküsimustik - ISQC'!P25='Kontrollküsimustik - ISQC'!$Q$1,"",'Kontrollküsimustik - ISQC'!P25)</f>
      </c>
      <c r="F25" s="195">
        <f>IF('Kontrollküsimustik - ISQC'!O25='Kontrollküsimustik - ISQC'!$Q$1,"",'Kontrollküsimustik - ISQC'!O25)</f>
      </c>
      <c r="G25" s="218">
        <f t="shared" si="0"/>
      </c>
      <c r="H25" s="216">
        <f>IF('Kontrollküsimustik - ISQC'!G25="x","x","")</f>
      </c>
      <c r="I25" s="216">
        <f>IF('Kontrollküsimustik - ISQC'!H25="x","x","")</f>
      </c>
      <c r="J25" s="215">
        <f t="shared" si="1"/>
      </c>
      <c r="K25" s="216">
        <f>IF('Kontrollküsimustik - ISQC'!L25="x","x","")</f>
      </c>
      <c r="L25" s="216">
        <f>IF('Kontrollküsimustik - ISQC'!M25="x","x","")</f>
      </c>
    </row>
    <row r="26" spans="1:12" ht="26.25">
      <c r="A26" s="193">
        <f>'Kontrollküsimustik - ISQC'!A26</f>
        <v>17</v>
      </c>
      <c r="B26" s="194">
        <f>IF('Kontrollküsimustik - ISQC'!B26='Kontrollküsimustik - ISQC'!$P$1,"",'Kontrollküsimustik - ISQC'!B26)</f>
      </c>
      <c r="C26" s="194" t="str">
        <f>'Kontrollküsimustik - ISQC'!C26</f>
        <v>ISQC(EE)1-16</v>
      </c>
      <c r="D26" s="202" t="str">
        <f>'Kontrollküsimustik - ISQC'!E26</f>
        <v>(c) kliendisuhete ja spetsiifiliste töövõttude aktsepteerimine ja jätkamine;</v>
      </c>
      <c r="E26" s="195">
        <f>IF('Kontrollküsimustik - ISQC'!P26='Kontrollküsimustik - ISQC'!$Q$1,"",'Kontrollküsimustik - ISQC'!P26)</f>
      </c>
      <c r="F26" s="195">
        <f>IF('Kontrollküsimustik - ISQC'!O26='Kontrollküsimustik - ISQC'!$Q$1,"",'Kontrollküsimustik - ISQC'!O26)</f>
      </c>
      <c r="G26" s="218">
        <f t="shared" si="0"/>
      </c>
      <c r="H26" s="216">
        <f>IF('Kontrollküsimustik - ISQC'!G26="x","x","")</f>
      </c>
      <c r="I26" s="216">
        <f>IF('Kontrollküsimustik - ISQC'!H26="x","x","")</f>
      </c>
      <c r="J26" s="215">
        <f t="shared" si="1"/>
      </c>
      <c r="K26" s="216">
        <f>IF('Kontrollküsimustik - ISQC'!L26="x","x","")</f>
      </c>
      <c r="L26" s="216">
        <f>IF('Kontrollküsimustik - ISQC'!M26="x","x","")</f>
      </c>
    </row>
    <row r="27" spans="1:12" ht="26.25">
      <c r="A27" s="193">
        <f>'Kontrollküsimustik - ISQC'!A27</f>
        <v>18</v>
      </c>
      <c r="B27" s="194">
        <f>IF('Kontrollküsimustik - ISQC'!B27='Kontrollküsimustik - ISQC'!$P$1,"",'Kontrollküsimustik - ISQC'!B27)</f>
      </c>
      <c r="C27" s="194" t="str">
        <f>'Kontrollküsimustik - ISQC'!C27</f>
        <v>ISQC(EE)1-16</v>
      </c>
      <c r="D27" s="202" t="str">
        <f>'Kontrollküsimustik - ISQC'!E27</f>
        <v>(d) inimressursid;</v>
      </c>
      <c r="E27" s="195">
        <f>IF('Kontrollküsimustik - ISQC'!P27='Kontrollküsimustik - ISQC'!$Q$1,"",'Kontrollküsimustik - ISQC'!P27)</f>
      </c>
      <c r="F27" s="195">
        <f>IF('Kontrollküsimustik - ISQC'!O27='Kontrollküsimustik - ISQC'!$Q$1,"",'Kontrollküsimustik - ISQC'!O27)</f>
      </c>
      <c r="G27" s="218">
        <f t="shared" si="0"/>
      </c>
      <c r="H27" s="216">
        <f>IF('Kontrollküsimustik - ISQC'!G27="x","x","")</f>
      </c>
      <c r="I27" s="216">
        <f>IF('Kontrollküsimustik - ISQC'!H27="x","x","")</f>
      </c>
      <c r="J27" s="215">
        <f t="shared" si="1"/>
      </c>
      <c r="K27" s="216">
        <f>IF('Kontrollküsimustik - ISQC'!L27="x","x","")</f>
      </c>
      <c r="L27" s="216">
        <f>IF('Kontrollküsimustik - ISQC'!M27="x","x","")</f>
      </c>
    </row>
    <row r="28" spans="1:12" ht="26.25">
      <c r="A28" s="193">
        <f>'Kontrollküsimustik - ISQC'!A28</f>
        <v>19</v>
      </c>
      <c r="B28" s="194">
        <f>IF('Kontrollküsimustik - ISQC'!B28='Kontrollküsimustik - ISQC'!$P$1,"",'Kontrollküsimustik - ISQC'!B28)</f>
      </c>
      <c r="C28" s="194" t="str">
        <f>'Kontrollküsimustik - ISQC'!C28</f>
        <v>ISQC(EE)1-16</v>
      </c>
      <c r="D28" s="202" t="str">
        <f>'Kontrollküsimustik - ISQC'!E28</f>
        <v>(e) töövõtu läbiviimine;</v>
      </c>
      <c r="E28" s="195">
        <f>IF('Kontrollküsimustik - ISQC'!P28='Kontrollküsimustik - ISQC'!$Q$1,"",'Kontrollküsimustik - ISQC'!P28)</f>
      </c>
      <c r="F28" s="195">
        <f>IF('Kontrollküsimustik - ISQC'!O28='Kontrollküsimustik - ISQC'!$Q$1,"",'Kontrollküsimustik - ISQC'!O28)</f>
      </c>
      <c r="G28" s="218">
        <f t="shared" si="0"/>
      </c>
      <c r="H28" s="216">
        <f>IF('Kontrollküsimustik - ISQC'!G28="x","x","")</f>
      </c>
      <c r="I28" s="216">
        <f>IF('Kontrollküsimustik - ISQC'!H28="x","x","")</f>
      </c>
      <c r="J28" s="215">
        <f t="shared" si="1"/>
      </c>
      <c r="K28" s="216">
        <f>IF('Kontrollküsimustik - ISQC'!L28="x","x","")</f>
      </c>
      <c r="L28" s="216">
        <f>IF('Kontrollküsimustik - ISQC'!M28="x","x","")</f>
      </c>
    </row>
    <row r="29" spans="1:12" ht="26.25">
      <c r="A29" s="193">
        <f>'Kontrollküsimustik - ISQC'!A29</f>
        <v>20</v>
      </c>
      <c r="B29" s="194">
        <f>IF('Kontrollküsimustik - ISQC'!B29='Kontrollküsimustik - ISQC'!$P$1,"",'Kontrollküsimustik - ISQC'!B29)</f>
      </c>
      <c r="C29" s="194" t="str">
        <f>'Kontrollküsimustik - ISQC'!C29</f>
        <v>ISQC(EE)1-16</v>
      </c>
      <c r="D29" s="202" t="str">
        <f>'Kontrollküsimustik - ISQC'!E29</f>
        <v>(f) monitoorimine.</v>
      </c>
      <c r="E29" s="195">
        <f>IF('Kontrollküsimustik - ISQC'!P29='Kontrollküsimustik - ISQC'!$Q$1,"",'Kontrollküsimustik - ISQC'!P29)</f>
      </c>
      <c r="F29" s="195">
        <f>IF('Kontrollküsimustik - ISQC'!O29='Kontrollküsimustik - ISQC'!$Q$1,"",'Kontrollküsimustik - ISQC'!O29)</f>
      </c>
      <c r="G29" s="218">
        <f t="shared" si="0"/>
      </c>
      <c r="H29" s="216">
        <f>IF('Kontrollküsimustik - ISQC'!G29="x","x","")</f>
      </c>
      <c r="I29" s="216">
        <f>IF('Kontrollküsimustik - ISQC'!H29="x","x","")</f>
      </c>
      <c r="J29" s="215">
        <f t="shared" si="1"/>
      </c>
      <c r="K29" s="216">
        <f>IF('Kontrollküsimustik - ISQC'!L29="x","x","")</f>
      </c>
      <c r="L29" s="216">
        <f>IF('Kontrollküsimustik - ISQC'!M29="x","x","")</f>
      </c>
    </row>
    <row r="30" spans="1:12" ht="39">
      <c r="A30" s="193">
        <f>'Kontrollküsimustik - ISQC'!A30</f>
        <v>21</v>
      </c>
      <c r="B30" s="194">
        <f>IF('Kontrollküsimustik - ISQC'!B30='Kontrollküsimustik - ISQC'!$P$1,"",'Kontrollküsimustik - ISQC'!B30)</f>
      </c>
      <c r="C30" s="194" t="str">
        <f>'Kontrollküsimustik - ISQC'!C30</f>
        <v>ISQC(EE)1-17</v>
      </c>
      <c r="D30" s="202" t="str">
        <f>'Kontrollküsimustik - ISQC'!E30</f>
        <v>Ettevõte peab oma poliitikad ja protseduurid dokumenteerima ja edastama nende osas informatsiooni ettevõtte personalile.</v>
      </c>
      <c r="E30" s="195">
        <f>IF('Kontrollküsimustik - ISQC'!P30='Kontrollküsimustik - ISQC'!$Q$1,"",'Kontrollküsimustik - ISQC'!P30)</f>
      </c>
      <c r="F30" s="195">
        <f>IF('Kontrollküsimustik - ISQC'!O30='Kontrollküsimustik - ISQC'!$Q$1,"",'Kontrollküsimustik - ISQC'!O30)</f>
      </c>
      <c r="G30" s="218">
        <f t="shared" si="0"/>
      </c>
      <c r="H30" s="216">
        <f>IF('Kontrollküsimustik - ISQC'!G30="x","x","")</f>
      </c>
      <c r="I30" s="216">
        <f>IF('Kontrollküsimustik - ISQC'!H30="x","x","")</f>
      </c>
      <c r="J30" s="215">
        <f t="shared" si="1"/>
      </c>
      <c r="K30" s="216">
        <f>IF('Kontrollküsimustik - ISQC'!L30="x","x","")</f>
      </c>
      <c r="L30" s="216">
        <f>IF('Kontrollküsimustik - ISQC'!M30="x","x","")</f>
      </c>
    </row>
    <row r="31" spans="1:12" ht="15">
      <c r="A31" s="196"/>
      <c r="B31" s="197">
        <f>IF('Kontrollküsimustik - ISQC'!B31='Kontrollküsimustik - ISQC'!$P$1,"",'Kontrollküsimustik - ISQC'!B31)</f>
      </c>
      <c r="C31" s="198" t="str">
        <f>'Kontrollküsimustik - ISQC'!C31</f>
        <v>Liidrite kohustused ettevõttes seoses kvaliteediga</v>
      </c>
      <c r="D31" s="201"/>
      <c r="E31" s="199"/>
      <c r="F31" s="199"/>
      <c r="G31" s="218"/>
      <c r="H31" s="216"/>
      <c r="I31" s="216"/>
      <c r="J31" s="215"/>
      <c r="K31" s="216"/>
      <c r="L31" s="216"/>
    </row>
    <row r="32" spans="1:12" ht="115.5">
      <c r="A32" s="193">
        <f>'Kontrollküsimustik - ISQC'!A32</f>
        <v>22</v>
      </c>
      <c r="B32" s="194">
        <f>IF('Kontrollküsimustik - ISQC'!B32='Kontrollküsimustik - ISQC'!$P$1,"",'Kontrollküsimustik - ISQC'!B32)</f>
      </c>
      <c r="C32" s="194" t="str">
        <f>'Kontrollküsimustik - ISQC'!C32</f>
        <v>ISQC(EE)1-18</v>
      </c>
      <c r="D32" s="202" t="str">
        <f>'Kontrollküsimustik - ISQC'!E32</f>
        <v>Ettevõte peab kehtestama poliitikad ja protseduurid, mis on kavandatud edendama sisemist kultuuri, mis tunnustab kvaliteedi hädavajalikkust töövõttude läbiviimisel. Selliste poliitikate ja protseduuridega peab nõudma, et ettevõtte tegevdirektor (või temaga võrdväärne isik) või juhul, kui asjakohane, ettevõtte partnerite tegevjuhtkond (või sellega võrdväärne organ) võtab lõpliku vastutuse ettevõtte kvaliteedikontrollisüsteemi eest.</v>
      </c>
      <c r="E32" s="195">
        <f>IF('Kontrollküsimustik - ISQC'!P32='Kontrollküsimustik - ISQC'!$Q$1,"",'Kontrollküsimustik - ISQC'!P32)</f>
      </c>
      <c r="F32" s="195">
        <f>IF('Kontrollküsimustik - ISQC'!O32='Kontrollküsimustik - ISQC'!$Q$1,"",'Kontrollküsimustik - ISQC'!O32)</f>
      </c>
      <c r="G32" s="218">
        <f t="shared" si="0"/>
      </c>
      <c r="H32" s="216">
        <f>IF('Kontrollküsimustik - ISQC'!G32="x","x","")</f>
      </c>
      <c r="I32" s="216">
        <f>IF('Kontrollküsimustik - ISQC'!H32="x","x","")</f>
      </c>
      <c r="J32" s="215">
        <f t="shared" si="1"/>
      </c>
      <c r="K32" s="216">
        <f>IF('Kontrollküsimustik - ISQC'!L32="x","x","")</f>
      </c>
      <c r="L32" s="216">
        <f>IF('Kontrollküsimustik - ISQC'!M32="x","x","")</f>
      </c>
    </row>
    <row r="33" spans="1:12" ht="90">
      <c r="A33" s="193">
        <f>'Kontrollküsimustik - ISQC'!A33</f>
        <v>23</v>
      </c>
      <c r="B33" s="194">
        <f>IF('Kontrollküsimustik - ISQC'!B33='Kontrollküsimustik - ISQC'!$P$1,"",'Kontrollküsimustik - ISQC'!B33)</f>
      </c>
      <c r="C33" s="194" t="str">
        <f>'Kontrollküsimustik - ISQC'!C33</f>
        <v>ISQC(EE)1-19</v>
      </c>
      <c r="D33" s="202" t="str">
        <f>'Kontrollküsimustik - ISQC'!E33</f>
        <v>Ettevõte peab kehtestama sellised poliitikad ja protseduurid, et mis tahes isikul või isikutel, kellele ettevõtte tegevdirektor või ettevõtte partnerite tegevjuhtkond on määranud vastutuse ettevõtte kvaliteedikontrollisüsteemi toimimise eest, on piisavad ja asjakohased kogemused ja võimekus ning vajalikud volitused selle vastutuse võtmiseks.</v>
      </c>
      <c r="E33" s="195">
        <f>IF('Kontrollküsimustik - ISQC'!P33='Kontrollküsimustik - ISQC'!$Q$1,"",'Kontrollküsimustik - ISQC'!P33)</f>
      </c>
      <c r="F33" s="195">
        <f>IF('Kontrollküsimustik - ISQC'!O33='Kontrollküsimustik - ISQC'!$Q$1,"",'Kontrollküsimustik - ISQC'!O33)</f>
      </c>
      <c r="G33" s="218">
        <f t="shared" si="0"/>
      </c>
      <c r="H33" s="216">
        <f>IF('Kontrollküsimustik - ISQC'!G33="x","x","")</f>
      </c>
      <c r="I33" s="216">
        <f>IF('Kontrollküsimustik - ISQC'!H33="x","x","")</f>
      </c>
      <c r="J33" s="215">
        <f t="shared" si="1"/>
      </c>
      <c r="K33" s="216">
        <f>IF('Kontrollküsimustik - ISQC'!L33="x","x","")</f>
      </c>
      <c r="L33" s="216">
        <f>IF('Kontrollküsimustik - ISQC'!M33="x","x","")</f>
      </c>
    </row>
    <row r="34" spans="1:12" ht="15">
      <c r="A34" s="196"/>
      <c r="B34" s="197">
        <f>IF('Kontrollküsimustik - ISQC'!B34='Kontrollküsimustik - ISQC'!$P$1,"",'Kontrollküsimustik - ISQC'!B34)</f>
      </c>
      <c r="C34" s="198" t="str">
        <f>'Kontrollküsimustik - ISQC'!C34</f>
        <v>Relevantsed eetikanõuded</v>
      </c>
      <c r="D34" s="201"/>
      <c r="E34" s="199"/>
      <c r="F34" s="199"/>
      <c r="G34" s="218"/>
      <c r="H34" s="216"/>
      <c r="I34" s="216"/>
      <c r="J34" s="215"/>
      <c r="K34" s="216"/>
      <c r="L34" s="216"/>
    </row>
    <row r="35" spans="1:12" ht="51.75">
      <c r="A35" s="193">
        <f>'Kontrollküsimustik - ISQC'!A35</f>
        <v>24</v>
      </c>
      <c r="B35" s="194">
        <f>IF('Kontrollküsimustik - ISQC'!B35='Kontrollküsimustik - ISQC'!$P$1,"",'Kontrollküsimustik - ISQC'!B35)</f>
      </c>
      <c r="C35" s="194" t="str">
        <f>'Kontrollküsimustik - ISQC'!C35</f>
        <v>ISQC(EE)1-20</v>
      </c>
      <c r="D35" s="202" t="str">
        <f>'Kontrollküsimustik - ISQC'!E35</f>
        <v>Ettevõte peab kehtestama poliitikad ja protseduurid, mis on kavandatud andma ettevõttele põhjendatud kindluse selles, et ettevõte ja selle personal on vastavuses relevantsete eetikanõuetega.</v>
      </c>
      <c r="E35" s="195">
        <f>IF('Kontrollküsimustik - ISQC'!P35='Kontrollküsimustik - ISQC'!$Q$1,"",'Kontrollküsimustik - ISQC'!P35)</f>
      </c>
      <c r="F35" s="195">
        <f>IF('Kontrollküsimustik - ISQC'!O35='Kontrollküsimustik - ISQC'!$Q$1,"",'Kontrollküsimustik - ISQC'!O35)</f>
      </c>
      <c r="G35" s="218">
        <f t="shared" si="0"/>
      </c>
      <c r="H35" s="216">
        <f>IF('Kontrollküsimustik - ISQC'!G35="x","x","")</f>
      </c>
      <c r="I35" s="216">
        <f>IF('Kontrollküsimustik - ISQC'!H35="x","x","")</f>
      </c>
      <c r="J35" s="215">
        <f t="shared" si="1"/>
      </c>
      <c r="K35" s="216">
        <f>IF('Kontrollküsimustik - ISQC'!L35="x","x","")</f>
      </c>
      <c r="L35" s="216">
        <f>IF('Kontrollküsimustik - ISQC'!M35="x","x","")</f>
      </c>
    </row>
    <row r="36" spans="1:12" ht="51.75">
      <c r="A36" s="193">
        <f>'Kontrollküsimustik - ISQC'!A36</f>
        <v>25</v>
      </c>
      <c r="B36" s="194">
        <f>IF('Kontrollküsimustik - ISQC'!B36='Kontrollküsimustik - ISQC'!$P$1,"",'Kontrollküsimustik - ISQC'!B36)</f>
      </c>
      <c r="C36" s="194" t="str">
        <f>'Kontrollküsimustik - ISQC'!C36</f>
        <v>AS §157(1)</v>
      </c>
      <c r="D36" s="202" t="str">
        <f>'Kontrollküsimustik - ISQC'!E36</f>
        <v>Audiitorkogu liige on kohustatud koostama ja registri infosüsteemi vahendusel Audiitorkogule esitama tegevusaruande perioodi lõpule järgneva 50 päeva jooksul tegevusaruande.</v>
      </c>
      <c r="E36" s="195">
        <f>IF('Kontrollküsimustik - ISQC'!P36='Kontrollküsimustik - ISQC'!$Q$1,"",'Kontrollküsimustik - ISQC'!P36)</f>
      </c>
      <c r="F36" s="195">
        <f>IF('Kontrollküsimustik - ISQC'!O36='Kontrollküsimustik - ISQC'!$Q$1,"",'Kontrollküsimustik - ISQC'!O36)</f>
      </c>
      <c r="G36" s="218">
        <f t="shared" si="0"/>
      </c>
      <c r="H36" s="216">
        <f>IF('Kontrollküsimustik - ISQC'!G36="x","x","")</f>
      </c>
      <c r="I36" s="216">
        <f>IF('Kontrollküsimustik - ISQC'!H36="x","x","")</f>
      </c>
      <c r="J36" s="215">
        <f t="shared" si="1"/>
      </c>
      <c r="K36" s="216">
        <f>IF('Kontrollküsimustik - ISQC'!L36="x","x","")</f>
      </c>
      <c r="L36" s="216">
        <f>IF('Kontrollküsimustik - ISQC'!M36="x","x","")</f>
      </c>
    </row>
    <row r="37" spans="1:12" ht="90">
      <c r="A37" s="193">
        <f>'Kontrollküsimustik - ISQC'!A37</f>
        <v>26</v>
      </c>
      <c r="B37" s="194">
        <f>IF('Kontrollküsimustik - ISQC'!B37='Kontrollküsimustik - ISQC'!$P$1,"",'Kontrollküsimustik - ISQC'!B37)</f>
      </c>
      <c r="C37" s="194" t="str">
        <f>'Kontrollküsimustik - ISQC'!C37</f>
        <v>AS §55(4)</v>
      </c>
      <c r="D37" s="202" t="str">
        <f>'Kontrollküsimustik - ISQC'!E37</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37" s="195">
        <f>IF('Kontrollküsimustik - ISQC'!P37='Kontrollküsimustik - ISQC'!$Q$1,"",'Kontrollküsimustik - ISQC'!P37)</f>
      </c>
      <c r="F37" s="195">
        <f>IF('Kontrollküsimustik - ISQC'!O37='Kontrollküsimustik - ISQC'!$Q$1,"",'Kontrollküsimustik - ISQC'!O37)</f>
      </c>
      <c r="G37" s="218">
        <f t="shared" si="0"/>
      </c>
      <c r="H37" s="216">
        <f>IF('Kontrollküsimustik - ISQC'!G37="x","x","")</f>
      </c>
      <c r="I37" s="216">
        <f>IF('Kontrollküsimustik - ISQC'!H37="x","x","")</f>
      </c>
      <c r="J37" s="215">
        <f t="shared" si="1"/>
      </c>
      <c r="K37" s="216">
        <f>IF('Kontrollküsimustik - ISQC'!L37="x","x","")</f>
      </c>
      <c r="L37" s="216">
        <f>IF('Kontrollküsimustik - ISQC'!M37="x","x","")</f>
      </c>
    </row>
    <row r="38" spans="1:12" ht="90">
      <c r="A38" s="193">
        <f>'Kontrollküsimustik - ISQC'!A38</f>
        <v>27</v>
      </c>
      <c r="B38" s="194">
        <f>IF('Kontrollküsimustik - ISQC'!B38='Kontrollküsimustik - ISQC'!$P$1,"",'Kontrollküsimustik - ISQC'!B38)</f>
      </c>
      <c r="C38" s="194" t="str">
        <f>'Kontrollküsimustik - ISQC'!C38</f>
        <v>AS §158(1)</v>
      </c>
      <c r="D38" s="202" t="str">
        <f>'Kontrollküsimustik - ISQC'!E38</f>
        <v>Avaliku huvi üksusega kliendilepingulises suhtes olev audiitorettevõtja on kohustatud koostama ja registri infosüsteemi vahendusel Audiitorkogule esitama läbipaistvusaruande hiljemalt 30. septembril ning avalikustama samaks tähtpäevaks selle ka oma kodulehel või viimase puudumisel Audiitorkogu kodulehel.</v>
      </c>
      <c r="E38" s="195">
        <f>IF('Kontrollküsimustik - ISQC'!P38='Kontrollküsimustik - ISQC'!$Q$1,"",'Kontrollküsimustik - ISQC'!P38)</f>
      </c>
      <c r="F38" s="195">
        <f>IF('Kontrollküsimustik - ISQC'!O38='Kontrollküsimustik - ISQC'!$Q$1,"",'Kontrollküsimustik - ISQC'!O38)</f>
      </c>
      <c r="G38" s="218">
        <f t="shared" si="0"/>
      </c>
      <c r="H38" s="216">
        <f>IF('Kontrollküsimustik - ISQC'!G38="x","x","")</f>
      </c>
      <c r="I38" s="216">
        <f>IF('Kontrollküsimustik - ISQC'!H38="x","x","")</f>
      </c>
      <c r="J38" s="215">
        <f t="shared" si="1"/>
      </c>
      <c r="K38" s="216">
        <f>IF('Kontrollküsimustik - ISQC'!L38="x","x","")</f>
      </c>
      <c r="L38" s="216">
        <f>IF('Kontrollküsimustik - ISQC'!M38="x","x","")</f>
      </c>
    </row>
    <row r="39" spans="1:12" ht="102.75">
      <c r="A39" s="193">
        <f>'Kontrollküsimustik - ISQC'!A39</f>
        <v>28</v>
      </c>
      <c r="B39" s="194" t="str">
        <f>IF('Kontrollküsimustik - ISQC'!B39='Kontrollküsimustik - ISQC'!$P$1,"",'Kontrollküsimustik - ISQC'!B39)</f>
        <v>Sõltumatus</v>
      </c>
      <c r="C39" s="194" t="str">
        <f>'Kontrollküsimustik - ISQC'!C39</f>
        <v>ISQC(EE)1-21</v>
      </c>
      <c r="D39" s="202" t="str">
        <f>'Kontrollküsimustik - ISQC'!E39</f>
        <v>Ettevõte peab kehtestama poliitikad ja protseduurid, mis on kavandatud andma ettevõttele põhjendatud kindluse selles, et ettevõte ja selle personal ning, kus rakendatav, teised, kes alluvad sõltumatuse nõuetele (sealhulgas võrgustikku kuuluva ettevõtte personal) säilitavad sõltumatuse seal, kus seda nõuavad relevantsed eetikanõuded. Sellised poliitikad ja protseduurid peavad võimaldama ettevõttel:</v>
      </c>
      <c r="E39" s="195">
        <f>IF('Kontrollküsimustik - ISQC'!P39='Kontrollküsimustik - ISQC'!$Q$1,"",'Kontrollküsimustik - ISQC'!P39)</f>
      </c>
      <c r="F39" s="195">
        <f>IF('Kontrollküsimustik - ISQC'!O39='Kontrollküsimustik - ISQC'!$Q$1,"",'Kontrollküsimustik - ISQC'!O39)</f>
      </c>
      <c r="G39" s="218">
        <f t="shared" si="0"/>
      </c>
      <c r="H39" s="216">
        <f>IF('Kontrollküsimustik - ISQC'!G39="x","x","")</f>
      </c>
      <c r="I39" s="216">
        <f>IF('Kontrollküsimustik - ISQC'!H39="x","x","")</f>
      </c>
      <c r="J39" s="215">
        <f t="shared" si="1"/>
      </c>
      <c r="K39" s="216">
        <f>IF('Kontrollküsimustik - ISQC'!L39="x","x","")</f>
      </c>
      <c r="L39" s="216">
        <f>IF('Kontrollküsimustik - ISQC'!M39="x","x","")</f>
      </c>
    </row>
    <row r="40" spans="1:12" ht="39">
      <c r="A40" s="193">
        <f>'Kontrollküsimustik - ISQC'!A40</f>
        <v>29</v>
      </c>
      <c r="B40" s="194">
        <f>IF('Kontrollküsimustik - ISQC'!B40='Kontrollküsimustik - ISQC'!$P$1,"",'Kontrollküsimustik - ISQC'!B40)</f>
      </c>
      <c r="C40" s="194" t="str">
        <f>'Kontrollküsimustik - ISQC'!C40</f>
        <v>ISQC(EE)1-21</v>
      </c>
      <c r="D40" s="202" t="str">
        <f>'Kontrollküsimustik - ISQC'!E40</f>
        <v>(a) vahetada informatsiooni ettevõtte sõltumatuse nõuete kohta oma personalile ja, kus rakendatav, teistele, kes nendele nõuetele alluvad ja</v>
      </c>
      <c r="E40" s="195">
        <f>IF('Kontrollküsimustik - ISQC'!P40='Kontrollküsimustik - ISQC'!$Q$1,"",'Kontrollküsimustik - ISQC'!P40)</f>
      </c>
      <c r="F40" s="195">
        <f>IF('Kontrollküsimustik - ISQC'!O40='Kontrollküsimustik - ISQC'!$Q$1,"",'Kontrollküsimustik - ISQC'!O40)</f>
      </c>
      <c r="G40" s="218">
        <f t="shared" si="0"/>
      </c>
      <c r="H40" s="216">
        <f>IF('Kontrollküsimustik - ISQC'!G40="x","x","")</f>
      </c>
      <c r="I40" s="216">
        <f>IF('Kontrollküsimustik - ISQC'!H40="x","x","")</f>
      </c>
      <c r="J40" s="215">
        <f t="shared" si="1"/>
      </c>
      <c r="K40" s="216">
        <f>IF('Kontrollküsimustik - ISQC'!L40="x","x","")</f>
      </c>
      <c r="L40" s="216">
        <f>IF('Kontrollküsimustik - ISQC'!M40="x","x","")</f>
      </c>
    </row>
    <row r="41" spans="1:12" ht="102.75">
      <c r="A41" s="193">
        <f>'Kontrollküsimustik - ISQC'!A41</f>
        <v>30</v>
      </c>
      <c r="B41" s="194">
        <f>IF('Kontrollküsimustik - ISQC'!B41='Kontrollküsimustik - ISQC'!$P$1,"",'Kontrollküsimustik - ISQC'!B41)</f>
      </c>
      <c r="C41" s="194" t="str">
        <f>'Kontrollküsimustik - ISQC'!C41</f>
        <v>ISQC(EE)1-21</v>
      </c>
      <c r="D41" s="202" t="str">
        <f>'Kontrollküsimustik - ISQC'!E41</f>
        <v>(b) tuvastada ja hinnata tingimusi ja suhteid, mis tekitavad ohtusid sõltumatusele ning astuda asjakohaseid samme nende ohtude kõrvaldamiseks või nende vähendamiseks aktsepteeritava tasemeni kaitsemehhanismide rakendamise abil, või juhul, kui peetakse asjakohaseks, töövõtust taanduma, kui taandumine on võimalik rakendatava seaduse või regulatsiooniga.</v>
      </c>
      <c r="E41" s="195">
        <f>IF('Kontrollküsimustik - ISQC'!P41='Kontrollküsimustik - ISQC'!$Q$1,"",'Kontrollküsimustik - ISQC'!P41)</f>
      </c>
      <c r="F41" s="195">
        <f>IF('Kontrollküsimustik - ISQC'!O41='Kontrollküsimustik - ISQC'!$Q$1,"",'Kontrollküsimustik - ISQC'!O41)</f>
      </c>
      <c r="G41" s="218">
        <f t="shared" si="0"/>
      </c>
      <c r="H41" s="216">
        <f>IF('Kontrollküsimustik - ISQC'!G41="x","x","")</f>
      </c>
      <c r="I41" s="216">
        <f>IF('Kontrollküsimustik - ISQC'!H41="x","x","")</f>
      </c>
      <c r="J41" s="215">
        <f t="shared" si="1"/>
      </c>
      <c r="K41" s="216">
        <f>IF('Kontrollküsimustik - ISQC'!L41="x","x","")</f>
      </c>
      <c r="L41" s="216">
        <f>IF('Kontrollküsimustik - ISQC'!M41="x","x","")</f>
      </c>
    </row>
    <row r="42" spans="1:12" ht="26.25">
      <c r="A42" s="193">
        <f>'Kontrollküsimustik - ISQC'!A42</f>
        <v>31</v>
      </c>
      <c r="B42" s="194">
        <f>IF('Kontrollküsimustik - ISQC'!B42='Kontrollküsimustik - ISQC'!$P$1,"",'Kontrollküsimustik - ISQC'!B42)</f>
      </c>
      <c r="C42" s="194" t="str">
        <f>'Kontrollküsimustik - ISQC'!C42</f>
        <v>ISQC(EE)1-22</v>
      </c>
      <c r="D42" s="202" t="str">
        <f>'Kontrollküsimustik - ISQC'!E42</f>
        <v>Selliste poliitikate ja protseduuridega peab nõudma:</v>
      </c>
      <c r="E42" s="195">
        <f>IF('Kontrollküsimustik - ISQC'!P42='Kontrollküsimustik - ISQC'!$Q$1,"",'Kontrollküsimustik - ISQC'!P42)</f>
      </c>
      <c r="F42" s="195">
        <f>IF('Kontrollküsimustik - ISQC'!O42='Kontrollküsimustik - ISQC'!$Q$1,"",'Kontrollküsimustik - ISQC'!O42)</f>
      </c>
      <c r="G42" s="218">
        <f t="shared" si="0"/>
      </c>
      <c r="H42" s="216">
        <f>IF('Kontrollküsimustik - ISQC'!G42="x","x","")</f>
      </c>
      <c r="I42" s="216">
        <f>IF('Kontrollküsimustik - ISQC'!H42="x","x","")</f>
      </c>
      <c r="J42" s="215">
        <f t="shared" si="1"/>
      </c>
      <c r="K42" s="216">
        <f>IF('Kontrollküsimustik - ISQC'!L42="x","x","")</f>
      </c>
      <c r="L42" s="216">
        <f>IF('Kontrollküsimustik - ISQC'!M42="x","x","")</f>
      </c>
    </row>
    <row r="43" spans="1:12" ht="64.5">
      <c r="A43" s="193">
        <f>'Kontrollküsimustik - ISQC'!A43</f>
        <v>32</v>
      </c>
      <c r="B43" s="194">
        <f>IF('Kontrollküsimustik - ISQC'!B43='Kontrollküsimustik - ISQC'!$P$1,"",'Kontrollküsimustik - ISQC'!B43)</f>
      </c>
      <c r="C43" s="194" t="str">
        <f>'Kontrollküsimustik - ISQC'!C43</f>
        <v>ISQC(EE)1-22</v>
      </c>
      <c r="D43" s="202" t="str">
        <f>'Kontrollküsimustik - ISQC'!E43</f>
        <v>(a) töövõtupartneritelt ettevõttele relevantse informatsiooni andmist kliendi töövõttude, sealhulgas teenuste ulatuse kohta, võimaldamaks ettevõttel hinnata nende üldmõju sõltumatuse nõuetele juhul, kui seda on;</v>
      </c>
      <c r="E43" s="195">
        <f>IF('Kontrollküsimustik - ISQC'!P43='Kontrollküsimustik - ISQC'!$Q$1,"",'Kontrollküsimustik - ISQC'!P43)</f>
      </c>
      <c r="F43" s="195">
        <f>IF('Kontrollküsimustik - ISQC'!O43='Kontrollküsimustik - ISQC'!$Q$1,"",'Kontrollküsimustik - ISQC'!O43)</f>
      </c>
      <c r="G43" s="218">
        <f t="shared" si="0"/>
      </c>
      <c r="H43" s="216">
        <f>IF('Kontrollküsimustik - ISQC'!G43="x","x","")</f>
      </c>
      <c r="I43" s="216">
        <f>IF('Kontrollküsimustik - ISQC'!H43="x","x","")</f>
      </c>
      <c r="J43" s="215">
        <f t="shared" si="1"/>
      </c>
      <c r="K43" s="216">
        <f>IF('Kontrollküsimustik - ISQC'!L43="x","x","")</f>
      </c>
      <c r="L43" s="216">
        <f>IF('Kontrollküsimustik - ISQC'!M43="x","x","")</f>
      </c>
    </row>
    <row r="44" spans="1:12" ht="39">
      <c r="A44" s="193">
        <f>'Kontrollküsimustik - ISQC'!A44</f>
        <v>33</v>
      </c>
      <c r="B44" s="194">
        <f>IF('Kontrollküsimustik - ISQC'!B44='Kontrollküsimustik - ISQC'!$P$1,"",'Kontrollküsimustik - ISQC'!B44)</f>
      </c>
      <c r="C44" s="194" t="str">
        <f>'Kontrollküsimustik - ISQC'!C44</f>
        <v>ISQC(EE)1-22</v>
      </c>
      <c r="D44" s="202" t="str">
        <f>'Kontrollküsimustik - ISQC'!E44</f>
        <v>(b) personalilt ettevõtte kohest teavitamist sõltumatusele ohtu tekitavatest tingimustest ja suhetest nii, et saab astuda asjakohaseid samme ja</v>
      </c>
      <c r="E44" s="195">
        <f>IF('Kontrollküsimustik - ISQC'!P44='Kontrollküsimustik - ISQC'!$Q$1,"",'Kontrollküsimustik - ISQC'!P44)</f>
      </c>
      <c r="F44" s="195">
        <f>IF('Kontrollküsimustik - ISQC'!O44='Kontrollküsimustik - ISQC'!$Q$1,"",'Kontrollküsimustik - ISQC'!O44)</f>
      </c>
      <c r="G44" s="218">
        <f t="shared" si="0"/>
      </c>
      <c r="H44" s="216">
        <f>IF('Kontrollküsimustik - ISQC'!G44="x","x","")</f>
      </c>
      <c r="I44" s="216">
        <f>IF('Kontrollküsimustik - ISQC'!H44="x","x","")</f>
      </c>
      <c r="J44" s="215">
        <f t="shared" si="1"/>
      </c>
      <c r="K44" s="216">
        <f>IF('Kontrollküsimustik - ISQC'!L44="x","x","")</f>
      </c>
      <c r="L44" s="216">
        <f>IF('Kontrollküsimustik - ISQC'!M44="x","x","")</f>
      </c>
    </row>
    <row r="45" spans="1:12" ht="26.25">
      <c r="A45" s="193">
        <f>'Kontrollküsimustik - ISQC'!A45</f>
        <v>34</v>
      </c>
      <c r="B45" s="194">
        <f>IF('Kontrollküsimustik - ISQC'!B45='Kontrollküsimustik - ISQC'!$P$1,"",'Kontrollküsimustik - ISQC'!B45)</f>
      </c>
      <c r="C45" s="194" t="str">
        <f>'Kontrollküsimustik - ISQC'!C45</f>
        <v>ISQC(EE)1-22</v>
      </c>
      <c r="D45" s="202" t="str">
        <f>'Kontrollküsimustik - ISQC'!E45</f>
        <v>(c) relevantse informatsiooni kogumist ja selle vahetamist asjakohase personaliga nii, et:</v>
      </c>
      <c r="E45" s="195">
        <f>IF('Kontrollküsimustik - ISQC'!P45='Kontrollküsimustik - ISQC'!$Q$1,"",'Kontrollküsimustik - ISQC'!P45)</f>
      </c>
      <c r="F45" s="195">
        <f>IF('Kontrollküsimustik - ISQC'!O45='Kontrollküsimustik - ISQC'!$Q$1,"",'Kontrollküsimustik - ISQC'!O45)</f>
      </c>
      <c r="G45" s="218">
        <f t="shared" si="0"/>
      </c>
      <c r="H45" s="216">
        <f>IF('Kontrollküsimustik - ISQC'!G45="x","x","")</f>
      </c>
      <c r="I45" s="216">
        <f>IF('Kontrollküsimustik - ISQC'!H45="x","x","")</f>
      </c>
      <c r="J45" s="215">
        <f t="shared" si="1"/>
      </c>
      <c r="K45" s="216">
        <f>IF('Kontrollküsimustik - ISQC'!L45="x","x","")</f>
      </c>
      <c r="L45" s="216">
        <f>IF('Kontrollküsimustik - ISQC'!M45="x","x","")</f>
      </c>
    </row>
    <row r="46" spans="1:12" ht="39">
      <c r="A46" s="193">
        <f>'Kontrollküsimustik - ISQC'!A46</f>
        <v>35</v>
      </c>
      <c r="B46" s="194">
        <f>IF('Kontrollküsimustik - ISQC'!B46='Kontrollküsimustik - ISQC'!$P$1,"",'Kontrollküsimustik - ISQC'!B46)</f>
      </c>
      <c r="C46" s="194" t="str">
        <f>'Kontrollküsimustik - ISQC'!C46</f>
        <v>ISQC(EE)1-22</v>
      </c>
      <c r="D46" s="202" t="str">
        <f>'Kontrollküsimustik - ISQC'!E46</f>
        <v>   (i) ettevõte ja selle töötajaskond saavad hõlpsasti kindlaks määrata, kas nad täidavad sõltumatuse nõudeid;</v>
      </c>
      <c r="E46" s="195">
        <f>IF('Kontrollküsimustik - ISQC'!P46='Kontrollküsimustik - ISQC'!$Q$1,"",'Kontrollküsimustik - ISQC'!P46)</f>
      </c>
      <c r="F46" s="195">
        <f>IF('Kontrollküsimustik - ISQC'!O46='Kontrollküsimustik - ISQC'!$Q$1,"",'Kontrollküsimustik - ISQC'!O46)</f>
      </c>
      <c r="G46" s="218">
        <f t="shared" si="0"/>
      </c>
      <c r="H46" s="216">
        <f>IF('Kontrollküsimustik - ISQC'!G46="x","x","")</f>
      </c>
      <c r="I46" s="216">
        <f>IF('Kontrollküsimustik - ISQC'!H46="x","x","")</f>
      </c>
      <c r="J46" s="215">
        <f t="shared" si="1"/>
      </c>
      <c r="K46" s="216">
        <f>IF('Kontrollküsimustik - ISQC'!L46="x","x","")</f>
      </c>
      <c r="L46" s="216">
        <f>IF('Kontrollküsimustik - ISQC'!M46="x","x","")</f>
      </c>
    </row>
    <row r="47" spans="1:12" ht="26.25">
      <c r="A47" s="193">
        <f>'Kontrollküsimustik - ISQC'!A47</f>
        <v>36</v>
      </c>
      <c r="B47" s="194">
        <f>IF('Kontrollküsimustik - ISQC'!B47='Kontrollküsimustik - ISQC'!$P$1,"",'Kontrollküsimustik - ISQC'!B47)</f>
      </c>
      <c r="C47" s="194" t="str">
        <f>'Kontrollküsimustik - ISQC'!C47</f>
        <v>ISQC(EE)1-22</v>
      </c>
      <c r="D47" s="202" t="str">
        <f>'Kontrollküsimustik - ISQC'!E47</f>
        <v>   (ii) ettevõte saab säilitada ja ajakohastada oma andmeid, mis puudutavad sõltumatust ja</v>
      </c>
      <c r="E47" s="195">
        <f>IF('Kontrollküsimustik - ISQC'!P47='Kontrollküsimustik - ISQC'!$Q$1,"",'Kontrollküsimustik - ISQC'!P47)</f>
      </c>
      <c r="F47" s="195">
        <f>IF('Kontrollküsimustik - ISQC'!O47='Kontrollküsimustik - ISQC'!$Q$1,"",'Kontrollküsimustik - ISQC'!O47)</f>
      </c>
      <c r="G47" s="218">
        <f t="shared" si="0"/>
      </c>
      <c r="H47" s="216">
        <f>IF('Kontrollküsimustik - ISQC'!G47="x","x","")</f>
      </c>
      <c r="I47" s="216">
        <f>IF('Kontrollküsimustik - ISQC'!H47="x","x","")</f>
      </c>
      <c r="J47" s="215">
        <f t="shared" si="1"/>
      </c>
      <c r="K47" s="216">
        <f>IF('Kontrollküsimustik - ISQC'!L47="x","x","")</f>
      </c>
      <c r="L47" s="216">
        <f>IF('Kontrollküsimustik - ISQC'!M47="x","x","")</f>
      </c>
    </row>
    <row r="48" spans="1:12" ht="39">
      <c r="A48" s="193">
        <f>'Kontrollküsimustik - ISQC'!A48</f>
        <v>37</v>
      </c>
      <c r="B48" s="194">
        <f>IF('Kontrollküsimustik - ISQC'!B48='Kontrollküsimustik - ISQC'!$P$1,"",'Kontrollküsimustik - ISQC'!B48)</f>
      </c>
      <c r="C48" s="194" t="str">
        <f>'Kontrollküsimustik - ISQC'!C48</f>
        <v>ISQC(EE)1-22</v>
      </c>
      <c r="D48" s="202" t="str">
        <f>'Kontrollküsimustik - ISQC'!E48</f>
        <v>   (iii) ettevõte saab astuda asjakohaseid samme tuvastatud ohtude suhtes sõltumatusele, mis ei ole aktsepteeritaval tasemel.</v>
      </c>
      <c r="E48" s="195">
        <f>IF('Kontrollküsimustik - ISQC'!P48='Kontrollküsimustik - ISQC'!$Q$1,"",'Kontrollküsimustik - ISQC'!P48)</f>
      </c>
      <c r="F48" s="195">
        <f>IF('Kontrollküsimustik - ISQC'!O48='Kontrollküsimustik - ISQC'!$Q$1,"",'Kontrollküsimustik - ISQC'!O48)</f>
      </c>
      <c r="G48" s="218">
        <f t="shared" si="0"/>
      </c>
      <c r="H48" s="216">
        <f>IF('Kontrollküsimustik - ISQC'!G48="x","x","")</f>
      </c>
      <c r="I48" s="216">
        <f>IF('Kontrollküsimustik - ISQC'!H48="x","x","")</f>
      </c>
      <c r="J48" s="215">
        <f t="shared" si="1"/>
      </c>
      <c r="K48" s="216">
        <f>IF('Kontrollküsimustik - ISQC'!L48="x","x","")</f>
      </c>
      <c r="L48" s="216">
        <f>IF('Kontrollküsimustik - ISQC'!M48="x","x","")</f>
      </c>
    </row>
    <row r="49" spans="1:12" ht="90">
      <c r="A49" s="193">
        <f>'Kontrollküsimustik - ISQC'!A49</f>
        <v>38</v>
      </c>
      <c r="B49" s="194">
        <f>IF('Kontrollküsimustik - ISQC'!B49='Kontrollküsimustik - ISQC'!$P$1,"",'Kontrollküsimustik - ISQC'!B49)</f>
      </c>
      <c r="C49" s="194" t="str">
        <f>'Kontrollküsimustik - ISQC'!C49</f>
        <v>ISQC(EE)1-23</v>
      </c>
      <c r="D49" s="202" t="str">
        <f>'Kontrollküsimustik - ISQC'!E49</f>
        <v>Ettevõte peab kehtestama poliitikad ja protseduurid, mis on kavandatud andma ettevõttele põhjendatud kindluse selles, et ettevõtet teavitatakse sõltumatuse nõuete rikkumistest, ja võimaldama ettevõttel astuda asjakohaseid samme selliste olukordade lahendamiseks. Poliitikad ja protseduurid peavad sisaldama nõudeid:</v>
      </c>
      <c r="E49" s="195">
        <f>IF('Kontrollküsimustik - ISQC'!P49='Kontrollküsimustik - ISQC'!$Q$1,"",'Kontrollküsimustik - ISQC'!P49)</f>
      </c>
      <c r="F49" s="195">
        <f>IF('Kontrollküsimustik - ISQC'!O49='Kontrollküsimustik - ISQC'!$Q$1,"",'Kontrollküsimustik - ISQC'!O49)</f>
      </c>
      <c r="G49" s="218">
        <f t="shared" si="0"/>
      </c>
      <c r="H49" s="216">
        <f>IF('Kontrollküsimustik - ISQC'!G49="x","x","")</f>
      </c>
      <c r="I49" s="216">
        <f>IF('Kontrollküsimustik - ISQC'!H49="x","x","")</f>
      </c>
      <c r="J49" s="215">
        <f t="shared" si="1"/>
      </c>
      <c r="K49" s="216">
        <f>IF('Kontrollküsimustik - ISQC'!L49="x","x","")</f>
      </c>
      <c r="L49" s="216">
        <f>IF('Kontrollküsimustik - ISQC'!M49="x","x","")</f>
      </c>
    </row>
    <row r="50" spans="1:12" ht="39">
      <c r="A50" s="193">
        <f>'Kontrollküsimustik - ISQC'!A50</f>
        <v>39</v>
      </c>
      <c r="B50" s="194">
        <f>IF('Kontrollküsimustik - ISQC'!B50='Kontrollküsimustik - ISQC'!$P$1,"",'Kontrollküsimustik - ISQC'!B50)</f>
      </c>
      <c r="C50" s="194" t="str">
        <f>'Kontrollküsimustik - ISQC'!C50</f>
        <v>ISQC(EE)1-23</v>
      </c>
      <c r="D50" s="202" t="str">
        <f>'Kontrollküsimustik - ISQC'!E50</f>
        <v>(a) personalile, et see teavitaks ettevõtet kohe sõltumatuse rikkumistest, millest nad teadlikuks saavad;</v>
      </c>
      <c r="E50" s="195">
        <f>IF('Kontrollküsimustik - ISQC'!P50='Kontrollküsimustik - ISQC'!$Q$1,"",'Kontrollküsimustik - ISQC'!P50)</f>
      </c>
      <c r="F50" s="195">
        <f>IF('Kontrollküsimustik - ISQC'!O50='Kontrollküsimustik - ISQC'!$Q$1,"",'Kontrollküsimustik - ISQC'!O50)</f>
      </c>
      <c r="G50" s="218">
        <f t="shared" si="0"/>
      </c>
      <c r="H50" s="216">
        <f>IF('Kontrollküsimustik - ISQC'!G50="x","x","")</f>
      </c>
      <c r="I50" s="216">
        <f>IF('Kontrollküsimustik - ISQC'!H50="x","x","")</f>
      </c>
      <c r="J50" s="215">
        <f t="shared" si="1"/>
      </c>
      <c r="K50" s="216">
        <f>IF('Kontrollküsimustik - ISQC'!L50="x","x","")</f>
      </c>
      <c r="L50" s="216">
        <f>IF('Kontrollküsimustik - ISQC'!M50="x","x","")</f>
      </c>
    </row>
    <row r="51" spans="1:12" ht="39">
      <c r="A51" s="193">
        <f>'Kontrollküsimustik - ISQC'!A51</f>
        <v>40</v>
      </c>
      <c r="B51" s="194">
        <f>IF('Kontrollküsimustik - ISQC'!B51='Kontrollküsimustik - ISQC'!$P$1,"",'Kontrollküsimustik - ISQC'!B51)</f>
      </c>
      <c r="C51" s="194" t="str">
        <f>'Kontrollküsimustik - ISQC'!C51</f>
        <v>ISQC(EE)1-23</v>
      </c>
      <c r="D51" s="202" t="str">
        <f>'Kontrollküsimustik - ISQC'!E51</f>
        <v>(b) ettevõttele, et ettevõte vahetaks kohe informatsiooni nende poliitikate ja protseduuride tuvastatud rikkumistest:</v>
      </c>
      <c r="E51" s="195">
        <f>IF('Kontrollküsimustik - ISQC'!P51='Kontrollküsimustik - ISQC'!$Q$1,"",'Kontrollküsimustik - ISQC'!P51)</f>
      </c>
      <c r="F51" s="195">
        <f>IF('Kontrollküsimustik - ISQC'!O51='Kontrollküsimustik - ISQC'!$Q$1,"",'Kontrollküsimustik - ISQC'!O51)</f>
      </c>
      <c r="G51" s="218">
        <f t="shared" si="0"/>
      </c>
      <c r="H51" s="216">
        <f>IF('Kontrollküsimustik - ISQC'!G51="x","x","")</f>
      </c>
      <c r="I51" s="216">
        <f>IF('Kontrollküsimustik - ISQC'!H51="x","x","")</f>
      </c>
      <c r="J51" s="215">
        <f t="shared" si="1"/>
      </c>
      <c r="K51" s="216">
        <f>IF('Kontrollküsimustik - ISQC'!L51="x","x","")</f>
      </c>
      <c r="L51" s="216">
        <f>IF('Kontrollküsimustik - ISQC'!M51="x","x","")</f>
      </c>
    </row>
    <row r="52" spans="1:12" ht="26.25">
      <c r="A52" s="193">
        <f>'Kontrollküsimustik - ISQC'!A52</f>
        <v>41</v>
      </c>
      <c r="B52" s="194">
        <f>IF('Kontrollküsimustik - ISQC'!B52='Kontrollküsimustik - ISQC'!$P$1,"",'Kontrollküsimustik - ISQC'!B52)</f>
      </c>
      <c r="C52" s="194" t="str">
        <f>'Kontrollküsimustik - ISQC'!C52</f>
        <v>ISQC(EE)1-23</v>
      </c>
      <c r="D52" s="202" t="str">
        <f>'Kontrollküsimustik - ISQC'!E52</f>
        <v>   (i) töövõtupartneriga, kes koos ettevõttega peab rikkumist käsitlema ja</v>
      </c>
      <c r="E52" s="195">
        <f>IF('Kontrollküsimustik - ISQC'!P52='Kontrollküsimustik - ISQC'!$Q$1,"",'Kontrollküsimustik - ISQC'!P52)</f>
      </c>
      <c r="F52" s="195">
        <f>IF('Kontrollküsimustik - ISQC'!O52='Kontrollküsimustik - ISQC'!$Q$1,"",'Kontrollküsimustik - ISQC'!O52)</f>
      </c>
      <c r="G52" s="218">
        <f t="shared" si="0"/>
      </c>
      <c r="H52" s="216">
        <f>IF('Kontrollküsimustik - ISQC'!G52="x","x","")</f>
      </c>
      <c r="I52" s="216">
        <f>IF('Kontrollküsimustik - ISQC'!H52="x","x","")</f>
      </c>
      <c r="J52" s="215">
        <f t="shared" si="1"/>
      </c>
      <c r="K52" s="216">
        <f>IF('Kontrollküsimustik - ISQC'!L52="x","x","")</f>
      </c>
      <c r="L52" s="216">
        <f>IF('Kontrollküsimustik - ISQC'!M52="x","x","")</f>
      </c>
    </row>
    <row r="53" spans="1:12" ht="51.75">
      <c r="A53" s="193">
        <f>'Kontrollküsimustik - ISQC'!A53</f>
        <v>42</v>
      </c>
      <c r="B53" s="194">
        <f>IF('Kontrollküsimustik - ISQC'!B53='Kontrollküsimustik - ISQC'!$P$1,"",'Kontrollküsimustik - ISQC'!B53)</f>
      </c>
      <c r="C53" s="194" t="str">
        <f>'Kontrollküsimustik - ISQC'!C53</f>
        <v>ISQC(EE)1-23</v>
      </c>
      <c r="D53" s="202" t="str">
        <f>'Kontrollküsimustik - ISQC'!E53</f>
        <v>   (ii) muu relevantse personaliga ettevõttes ja, kus asjakohane, võrgustikus ning nendega, kes alluvad sõltumatuse nõuetele ja kellel tuleb astuda asjakohaseid samme ja</v>
      </c>
      <c r="E53" s="195">
        <f>IF('Kontrollküsimustik - ISQC'!P53='Kontrollküsimustik - ISQC'!$Q$1,"",'Kontrollküsimustik - ISQC'!P53)</f>
      </c>
      <c r="F53" s="195">
        <f>IF('Kontrollküsimustik - ISQC'!O53='Kontrollküsimustik - ISQC'!$Q$1,"",'Kontrollküsimustik - ISQC'!O53)</f>
      </c>
      <c r="G53" s="218">
        <f t="shared" si="0"/>
      </c>
      <c r="H53" s="216">
        <f>IF('Kontrollküsimustik - ISQC'!G53="x","x","")</f>
      </c>
      <c r="I53" s="216">
        <f>IF('Kontrollküsimustik - ISQC'!H53="x","x","")</f>
      </c>
      <c r="J53" s="215">
        <f t="shared" si="1"/>
      </c>
      <c r="K53" s="216">
        <f>IF('Kontrollküsimustik - ISQC'!L53="x","x","")</f>
      </c>
      <c r="L53" s="216">
        <f>IF('Kontrollküsimustik - ISQC'!M53="x","x","")</f>
      </c>
    </row>
    <row r="54" spans="1:12" ht="77.25">
      <c r="A54" s="193">
        <f>'Kontrollküsimustik - ISQC'!A54</f>
        <v>43</v>
      </c>
      <c r="B54" s="194">
        <f>IF('Kontrollküsimustik - ISQC'!B54='Kontrollküsimustik - ISQC'!$P$1,"",'Kontrollküsimustik - ISQC'!B54)</f>
      </c>
      <c r="C54" s="194" t="str">
        <f>'Kontrollküsimustik - ISQC'!C54</f>
        <v>ISQC(EE)1-23</v>
      </c>
      <c r="D54" s="202" t="str">
        <f>'Kontrollküsimustik - ISQC'!E54</f>
        <v>(c) viivituseta informatsioonivahetuse osas ettevõttega, juhul kui on vajalik, töövõtupartneri ja teiste isikute poolt, kellele on viidatud lõigu 23 punkti b alapunktis ii, asjaolu lahendamiseks rakendatud meetmete kohta nii, et ettevõte saab otsustada, kas ta peaks rakendama edasisi meetmeid.</v>
      </c>
      <c r="E54" s="195">
        <f>IF('Kontrollküsimustik - ISQC'!P54='Kontrollküsimustik - ISQC'!$Q$1,"",'Kontrollküsimustik - ISQC'!P54)</f>
      </c>
      <c r="F54" s="195">
        <f>IF('Kontrollküsimustik - ISQC'!O54='Kontrollküsimustik - ISQC'!$Q$1,"",'Kontrollküsimustik - ISQC'!O54)</f>
      </c>
      <c r="G54" s="218">
        <f t="shared" si="0"/>
      </c>
      <c r="H54" s="216">
        <f>IF('Kontrollküsimustik - ISQC'!G54="x","x","")</f>
      </c>
      <c r="I54" s="216">
        <f>IF('Kontrollküsimustik - ISQC'!H54="x","x","")</f>
      </c>
      <c r="J54" s="215">
        <f t="shared" si="1"/>
      </c>
      <c r="K54" s="216">
        <f>IF('Kontrollküsimustik - ISQC'!L54="x","x","")</f>
      </c>
      <c r="L54" s="216">
        <f>IF('Kontrollküsimustik - ISQC'!M54="x","x","")</f>
      </c>
    </row>
    <row r="55" spans="1:12" ht="51.75">
      <c r="A55" s="193">
        <f>'Kontrollküsimustik - ISQC'!A55</f>
        <v>44</v>
      </c>
      <c r="B55" s="194">
        <f>IF('Kontrollküsimustik - ISQC'!B55='Kontrollküsimustik - ISQC'!$P$1,"",'Kontrollküsimustik - ISQC'!B55)</f>
      </c>
      <c r="C55" s="194" t="str">
        <f>'Kontrollküsimustik - ISQC'!C55</f>
        <v>ISQC(EE)1-24</v>
      </c>
      <c r="D55" s="202" t="str">
        <f>'Kontrollküsimustik - ISQC'!E55</f>
        <v>Vähemalt kord aastas peab ettevõte saama ettevõtte kogu personalilt, kellelt eetikanõuetega nõutakse sõltumatust, kirjaliku kinnituse vastavuse kohta ettevõtte sõltumatuse poliitikate ja protseduuridega.</v>
      </c>
      <c r="E55" s="195">
        <f>IF('Kontrollküsimustik - ISQC'!P55='Kontrollküsimustik - ISQC'!$Q$1,"",'Kontrollküsimustik - ISQC'!P55)</f>
      </c>
      <c r="F55" s="195">
        <f>IF('Kontrollküsimustik - ISQC'!O55='Kontrollküsimustik - ISQC'!$Q$1,"",'Kontrollküsimustik - ISQC'!O55)</f>
      </c>
      <c r="G55" s="218">
        <f t="shared" si="0"/>
      </c>
      <c r="H55" s="216">
        <f>IF('Kontrollküsimustik - ISQC'!G55="x","x","")</f>
      </c>
      <c r="I55" s="216">
        <f>IF('Kontrollküsimustik - ISQC'!H55="x","x","")</f>
      </c>
      <c r="J55" s="215">
        <f t="shared" si="1"/>
      </c>
      <c r="K55" s="216">
        <f>IF('Kontrollküsimustik - ISQC'!L55="x","x","")</f>
      </c>
      <c r="L55" s="216">
        <f>IF('Kontrollküsimustik - ISQC'!M55="x","x","")</f>
      </c>
    </row>
    <row r="56" spans="1:12" ht="26.25">
      <c r="A56" s="193">
        <f>'Kontrollküsimustik - ISQC'!A56</f>
        <v>45</v>
      </c>
      <c r="B56" s="194">
        <f>IF('Kontrollküsimustik - ISQC'!B56='Kontrollküsimustik - ISQC'!$P$1,"",'Kontrollküsimustik - ISQC'!B56)</f>
      </c>
      <c r="C56" s="194" t="str">
        <f>'Kontrollküsimustik - ISQC'!C56</f>
        <v>ISQC(EE)1-25</v>
      </c>
      <c r="D56" s="202" t="str">
        <f>'Kontrollküsimustik - ISQC'!E56</f>
        <v>Ettevõte peab kehtestama poliitikad ja protseduurid, millega:</v>
      </c>
      <c r="E56" s="195">
        <f>IF('Kontrollküsimustik - ISQC'!P56='Kontrollküsimustik - ISQC'!$Q$1,"",'Kontrollküsimustik - ISQC'!P56)</f>
      </c>
      <c r="F56" s="195">
        <f>IF('Kontrollküsimustik - ISQC'!O56='Kontrollküsimustik - ISQC'!$Q$1,"",'Kontrollküsimustik - ISQC'!O56)</f>
      </c>
      <c r="G56" s="218">
        <f t="shared" si="0"/>
      </c>
      <c r="H56" s="216">
        <f>IF('Kontrollküsimustik - ISQC'!G56="x","x","")</f>
      </c>
      <c r="I56" s="216">
        <f>IF('Kontrollküsimustik - ISQC'!H56="x","x","")</f>
      </c>
      <c r="J56" s="215">
        <f t="shared" si="1"/>
      </c>
      <c r="K56" s="216">
        <f>IF('Kontrollküsimustik - ISQC'!L56="x","x","")</f>
      </c>
      <c r="L56" s="216">
        <f>IF('Kontrollküsimustik - ISQC'!M56="x","x","")</f>
      </c>
    </row>
    <row r="57" spans="1:12" ht="64.5">
      <c r="A57" s="193">
        <f>'Kontrollküsimustik - ISQC'!A57</f>
        <v>46</v>
      </c>
      <c r="B57" s="194">
        <f>IF('Kontrollküsimustik - ISQC'!B57='Kontrollküsimustik - ISQC'!$P$1,"",'Kontrollküsimustik - ISQC'!B57)</f>
      </c>
      <c r="C57" s="194" t="str">
        <f>'Kontrollküsimustik - ISQC'!C57</f>
        <v>ISQC(EE)1-25</v>
      </c>
      <c r="D57" s="202" t="str">
        <f>'Kontrollküsimustik - ISQC'!E57</f>
        <v>(a) määratakse kriteeriumid vajaduse kindlaksmääramiseks kaitsemehhanismide järele lähitutvuse ohu vähendamiseks aktsepteeritava tasemeni sama juhtivtöötaja kasutamisel kindlustandvas töövõtus pika perioodi jooksul ja</v>
      </c>
      <c r="E57" s="195">
        <f>IF('Kontrollküsimustik - ISQC'!P57='Kontrollküsimustik - ISQC'!$Q$1,"",'Kontrollküsimustik - ISQC'!P57)</f>
      </c>
      <c r="F57" s="195">
        <f>IF('Kontrollküsimustik - ISQC'!O57='Kontrollküsimustik - ISQC'!$Q$1,"",'Kontrollküsimustik - ISQC'!O57)</f>
      </c>
      <c r="G57" s="218">
        <f t="shared" si="0"/>
      </c>
      <c r="H57" s="216">
        <f>IF('Kontrollküsimustik - ISQC'!G57="x","x","")</f>
      </c>
      <c r="I57" s="216">
        <f>IF('Kontrollküsimustik - ISQC'!H57="x","x","")</f>
      </c>
      <c r="J57" s="215">
        <f t="shared" si="1"/>
      </c>
      <c r="K57" s="216">
        <f>IF('Kontrollküsimustik - ISQC'!L57="x","x","")</f>
      </c>
      <c r="L57" s="216">
        <f>IF('Kontrollküsimustik - ISQC'!M57="x","x","")</f>
      </c>
    </row>
    <row r="58" spans="1:12" ht="90">
      <c r="A58" s="193">
        <f>'Kontrollküsimustik - ISQC'!A58</f>
        <v>47</v>
      </c>
      <c r="B58" s="200">
        <f>IF('Kontrollküsimustik - ISQC'!B58='Kontrollküsimustik - ISQC'!$P$1,"",'Kontrollküsimustik - ISQC'!B58)</f>
      </c>
      <c r="C58" s="194" t="str">
        <f>'Kontrollküsimustik - ISQC'!C58</f>
        <v>ISQC(EE)1-25</v>
      </c>
      <c r="D58" s="202" t="str">
        <f>'Kontrollküsimustik - ISQC'!E58</f>
        <v>(b) börsinimekirja kantud majandusüksuste finantsaruannete auditite puhul nõutakse töövõtupartneri ja töövõtu kvaliteedi kontrollülevaatuse eest vastutavate isikute ja, kus rakendatav, teiste rotatsiooninõuetele alluvate isikute rotatsiooni peale kindlaksmääratud perioodi vastavuses relevantsete eetikanõuetega.</v>
      </c>
      <c r="E58" s="195">
        <f>IF('Kontrollküsimustik - ISQC'!P58='Kontrollküsimustik - ISQC'!$Q$1,"",'Kontrollküsimustik - ISQC'!P58)</f>
      </c>
      <c r="F58" s="195">
        <f>IF('Kontrollküsimustik - ISQC'!O58='Kontrollküsimustik - ISQC'!$Q$1,"",'Kontrollküsimustik - ISQC'!O58)</f>
      </c>
      <c r="G58" s="218">
        <f t="shared" si="0"/>
      </c>
      <c r="H58" s="216">
        <f>IF('Kontrollküsimustik - ISQC'!G58="x","x","")</f>
      </c>
      <c r="I58" s="216">
        <f>IF('Kontrollküsimustik - ISQC'!H58="x","x","")</f>
      </c>
      <c r="J58" s="215">
        <f t="shared" si="1"/>
      </c>
      <c r="K58" s="216">
        <f>IF('Kontrollküsimustik - ISQC'!L58="x","x","")</f>
      </c>
      <c r="L58" s="216">
        <f>IF('Kontrollküsimustik - ISQC'!M58="x","x","")</f>
      </c>
    </row>
    <row r="59" spans="1:12" ht="15">
      <c r="A59" s="196"/>
      <c r="B59" s="197">
        <f>IF('Kontrollküsimustik - ISQC'!B59='Kontrollküsimustik - ISQC'!$P$1,"",'Kontrollküsimustik - ISQC'!B59)</f>
      </c>
      <c r="C59" s="198" t="str">
        <f>'Kontrollküsimustik - ISQC'!C59</f>
        <v>Kliendisuhete ja spetsiifiliste töövõttude aktsepteerimine ja jätkamine</v>
      </c>
      <c r="D59" s="201"/>
      <c r="E59" s="199"/>
      <c r="F59" s="199"/>
      <c r="G59" s="218"/>
      <c r="H59" s="216"/>
      <c r="I59" s="216"/>
      <c r="J59" s="215"/>
      <c r="K59" s="216"/>
      <c r="L59" s="216"/>
    </row>
    <row r="60" spans="1:12" ht="77.25">
      <c r="A60" s="193">
        <f>'Kontrollküsimustik - ISQC'!A60</f>
        <v>48</v>
      </c>
      <c r="B60" s="194">
        <f>IF('Kontrollküsimustik - ISQC'!B60='Kontrollküsimustik - ISQC'!$P$1,"",'Kontrollküsimustik - ISQC'!B60)</f>
      </c>
      <c r="C60" s="194" t="str">
        <f>'Kontrollküsimustik - ISQC'!C60</f>
        <v>ISQC(EE)1-26</v>
      </c>
      <c r="D60" s="202" t="str">
        <f>'Kontrollküsimustik - ISQC'!E60</f>
        <v>Ettevõte peab kehtestama kliendisuhete ja spetsiifiliste töövõttude aktsepteerimise ja jätkamise poliitikad ja protseduurid, mis on kavandatud andma ettevõttele põhjendatud kindluse selles, et ettevõte võtab ette või jätkab ainult neid suhteid ja töövõtte, mille puhul ettevõte:</v>
      </c>
      <c r="E60" s="195">
        <f>IF('Kontrollküsimustik - ISQC'!P60='Kontrollküsimustik - ISQC'!$Q$1,"",'Kontrollküsimustik - ISQC'!P60)</f>
      </c>
      <c r="F60" s="195">
        <f>IF('Kontrollküsimustik - ISQC'!O60='Kontrollküsimustik - ISQC'!$Q$1,"",'Kontrollküsimustik - ISQC'!O60)</f>
      </c>
      <c r="G60" s="218">
        <f t="shared" si="0"/>
      </c>
      <c r="H60" s="216">
        <f>IF('Kontrollküsimustik - ISQC'!G60="x","x","")</f>
      </c>
      <c r="I60" s="216">
        <f>IF('Kontrollküsimustik - ISQC'!H60="x","x","")</f>
      </c>
      <c r="J60" s="215">
        <f t="shared" si="1"/>
      </c>
      <c r="K60" s="216">
        <f>IF('Kontrollküsimustik - ISQC'!L60="x","x","")</f>
      </c>
      <c r="L60" s="216">
        <f>IF('Kontrollküsimustik - ISQC'!M60="x","x","")</f>
      </c>
    </row>
    <row r="61" spans="1:12" ht="26.25">
      <c r="A61" s="193">
        <f>'Kontrollküsimustik - ISQC'!A61</f>
        <v>49</v>
      </c>
      <c r="B61" s="194">
        <f>IF('Kontrollküsimustik - ISQC'!B61='Kontrollküsimustik - ISQC'!$P$1,"",'Kontrollküsimustik - ISQC'!B61)</f>
      </c>
      <c r="C61" s="194" t="str">
        <f>'Kontrollküsimustik - ISQC'!C61</f>
        <v>ISQC(EE)1-26</v>
      </c>
      <c r="D61" s="202" t="str">
        <f>'Kontrollküsimustik - ISQC'!E61</f>
        <v>(a) on kompetentne töövõttu läbi viima ja ettevõttel on selleks võimekused, sealhulgas aeg ja ressursid ja</v>
      </c>
      <c r="E61" s="195">
        <f>IF('Kontrollküsimustik - ISQC'!P61='Kontrollküsimustik - ISQC'!$Q$1,"",'Kontrollküsimustik - ISQC'!P61)</f>
      </c>
      <c r="F61" s="195">
        <f>IF('Kontrollküsimustik - ISQC'!O61='Kontrollküsimustik - ISQC'!$Q$1,"",'Kontrollküsimustik - ISQC'!O61)</f>
      </c>
      <c r="G61" s="218">
        <f t="shared" si="0"/>
      </c>
      <c r="H61" s="216">
        <f>IF('Kontrollküsimustik - ISQC'!G61="x","x","")</f>
      </c>
      <c r="I61" s="216">
        <f>IF('Kontrollküsimustik - ISQC'!H61="x","x","")</f>
      </c>
      <c r="J61" s="215">
        <f t="shared" si="1"/>
      </c>
      <c r="K61" s="216">
        <f>IF('Kontrollküsimustik - ISQC'!L61="x","x","")</f>
      </c>
      <c r="L61" s="216">
        <f>IF('Kontrollküsimustik - ISQC'!M61="x","x","")</f>
      </c>
    </row>
    <row r="62" spans="1:12" ht="26.25">
      <c r="A62" s="193">
        <f>'Kontrollküsimustik - ISQC'!A62</f>
        <v>50</v>
      </c>
      <c r="B62" s="194">
        <f>IF('Kontrollküsimustik - ISQC'!B62='Kontrollküsimustik - ISQC'!$P$1,"",'Kontrollküsimustik - ISQC'!B62)</f>
      </c>
      <c r="C62" s="194" t="str">
        <f>'Kontrollküsimustik - ISQC'!C62</f>
        <v>ISQC(EE)1-26</v>
      </c>
      <c r="D62" s="202" t="str">
        <f>'Kontrollküsimustik - ISQC'!E62</f>
        <v>(b) saab olla vastavuses relevantsete eetikanõuetega ja</v>
      </c>
      <c r="E62" s="195">
        <f>IF('Kontrollküsimustik - ISQC'!P62='Kontrollküsimustik - ISQC'!$Q$1,"",'Kontrollküsimustik - ISQC'!P62)</f>
      </c>
      <c r="F62" s="195">
        <f>IF('Kontrollküsimustik - ISQC'!O62='Kontrollküsimustik - ISQC'!$Q$1,"",'Kontrollküsimustik - ISQC'!O62)</f>
      </c>
      <c r="G62" s="218">
        <f t="shared" si="0"/>
      </c>
      <c r="H62" s="216">
        <f>IF('Kontrollküsimustik - ISQC'!G62="x","x","")</f>
      </c>
      <c r="I62" s="216">
        <f>IF('Kontrollküsimustik - ISQC'!H62="x","x","")</f>
      </c>
      <c r="J62" s="215">
        <f t="shared" si="1"/>
      </c>
      <c r="K62" s="216">
        <f>IF('Kontrollküsimustik - ISQC'!L62="x","x","")</f>
      </c>
      <c r="L62" s="216">
        <f>IF('Kontrollküsimustik - ISQC'!M62="x","x","")</f>
      </c>
    </row>
    <row r="63" spans="1:12" ht="39">
      <c r="A63" s="193">
        <f>'Kontrollküsimustik - ISQC'!A63</f>
        <v>51</v>
      </c>
      <c r="B63" s="194">
        <f>IF('Kontrollküsimustik - ISQC'!B63='Kontrollküsimustik - ISQC'!$P$1,"",'Kontrollküsimustik - ISQC'!B63)</f>
      </c>
      <c r="C63" s="194" t="str">
        <f>'Kontrollküsimustik - ISQC'!C63</f>
        <v>ISQC(EE)1-26</v>
      </c>
      <c r="D63" s="202" t="str">
        <f>'Kontrollküsimustik - ISQC'!E63</f>
        <v>(c) on kaalunud kliendi ausust ja tal ei ole informatsiooni, mis viiks ettevõtte järeldusele, et klient ei ole aus.</v>
      </c>
      <c r="E63" s="195">
        <f>IF('Kontrollküsimustik - ISQC'!P63='Kontrollküsimustik - ISQC'!$Q$1,"",'Kontrollküsimustik - ISQC'!P63)</f>
      </c>
      <c r="F63" s="195">
        <f>IF('Kontrollküsimustik - ISQC'!O63='Kontrollküsimustik - ISQC'!$Q$1,"",'Kontrollküsimustik - ISQC'!O63)</f>
      </c>
      <c r="G63" s="218">
        <f t="shared" si="0"/>
      </c>
      <c r="H63" s="216">
        <f>IF('Kontrollküsimustik - ISQC'!G63="x","x","")</f>
      </c>
      <c r="I63" s="216">
        <f>IF('Kontrollküsimustik - ISQC'!H63="x","x","")</f>
      </c>
      <c r="J63" s="215">
        <f t="shared" si="1"/>
      </c>
      <c r="K63" s="216">
        <f>IF('Kontrollküsimustik - ISQC'!L63="x","x","")</f>
      </c>
      <c r="L63" s="216">
        <f>IF('Kontrollküsimustik - ISQC'!M63="x","x","")</f>
      </c>
    </row>
    <row r="64" spans="1:12" ht="26.25">
      <c r="A64" s="193">
        <f>'Kontrollküsimustik - ISQC'!A64</f>
        <v>52</v>
      </c>
      <c r="B64" s="194">
        <f>IF('Kontrollküsimustik - ISQC'!B64='Kontrollküsimustik - ISQC'!$P$1,"",'Kontrollküsimustik - ISQC'!B64)</f>
      </c>
      <c r="C64" s="194" t="str">
        <f>'Kontrollküsimustik - ISQC'!C64</f>
        <v>ISQC(EE)1-27</v>
      </c>
      <c r="D64" s="202" t="str">
        <f>'Kontrollküsimustik - ISQC'!E64</f>
        <v>Selliste poliitikate ja protseduuridega peab nõudma:</v>
      </c>
      <c r="E64" s="195">
        <f>IF('Kontrollküsimustik - ISQC'!P64='Kontrollküsimustik - ISQC'!$Q$1,"",'Kontrollküsimustik - ISQC'!P64)</f>
      </c>
      <c r="F64" s="195">
        <f>IF('Kontrollküsimustik - ISQC'!O64='Kontrollküsimustik - ISQC'!$Q$1,"",'Kontrollküsimustik - ISQC'!O64)</f>
      </c>
      <c r="G64" s="218">
        <f t="shared" si="0"/>
      </c>
      <c r="H64" s="216">
        <f>IF('Kontrollküsimustik - ISQC'!G64="x","x","")</f>
      </c>
      <c r="I64" s="216">
        <f>IF('Kontrollküsimustik - ISQC'!H64="x","x","")</f>
      </c>
      <c r="J64" s="215">
        <f t="shared" si="1"/>
      </c>
      <c r="K64" s="216">
        <f>IF('Kontrollküsimustik - ISQC'!L64="x","x","")</f>
      </c>
      <c r="L64" s="216">
        <f>IF('Kontrollküsimustik - ISQC'!M64="x","x","")</f>
      </c>
    </row>
    <row r="65" spans="1:12" ht="64.5">
      <c r="A65" s="193">
        <f>'Kontrollküsimustik - ISQC'!A65</f>
        <v>53</v>
      </c>
      <c r="B65" s="194">
        <f>IF('Kontrollküsimustik - ISQC'!B65='Kontrollküsimustik - ISQC'!$P$1,"",'Kontrollküsimustik - ISQC'!B65)</f>
      </c>
      <c r="C65" s="194" t="str">
        <f>'Kontrollküsimustik - ISQC'!C65</f>
        <v>ISQC(EE)1-27</v>
      </c>
      <c r="D65" s="202" t="str">
        <f>'Kontrollküsimustik - ISQC'!E65</f>
        <v>(a) ettevõttelt, sellise informatsiooni hankimist, mida ettevõte peab antud tingimustes vajalikuks enne uue kliendiga töövõtu aktsepteerimist, selle otsustamisel, kas jätkata olemasolevat töövõttu ja olemasoleva kliendiga uue töövõtu aktsepteerimise kaalumisel;</v>
      </c>
      <c r="E65" s="195">
        <f>IF('Kontrollküsimustik - ISQC'!P65='Kontrollküsimustik - ISQC'!$Q$1,"",'Kontrollküsimustik - ISQC'!P65)</f>
      </c>
      <c r="F65" s="195">
        <f>IF('Kontrollküsimustik - ISQC'!O65='Kontrollküsimustik - ISQC'!$Q$1,"",'Kontrollküsimustik - ISQC'!O65)</f>
      </c>
      <c r="G65" s="218">
        <f t="shared" si="0"/>
      </c>
      <c r="H65" s="216">
        <f>IF('Kontrollküsimustik - ISQC'!G65="x","x","")</f>
      </c>
      <c r="I65" s="216">
        <f>IF('Kontrollküsimustik - ISQC'!H65="x","x","")</f>
      </c>
      <c r="J65" s="215">
        <f t="shared" si="1"/>
      </c>
      <c r="K65" s="216">
        <f>IF('Kontrollküsimustik - ISQC'!L65="x","x","")</f>
      </c>
      <c r="L65" s="216">
        <f>IF('Kontrollküsimustik - ISQC'!M65="x","x","")</f>
      </c>
    </row>
    <row r="66" spans="1:12" ht="51.75">
      <c r="A66" s="193">
        <f>'Kontrollküsimustik - ISQC'!A66</f>
        <v>54</v>
      </c>
      <c r="B66" s="194">
        <f>IF('Kontrollküsimustik - ISQC'!B66='Kontrollküsimustik - ISQC'!$P$1,"",'Kontrollküsimustik - ISQC'!B66)</f>
      </c>
      <c r="C66" s="194" t="str">
        <f>'Kontrollküsimustik - ISQC'!C66</f>
        <v>ISQC(EE)1-27</v>
      </c>
      <c r="D66" s="202" t="str">
        <f>'Kontrollküsimustik - ISQC'!E66</f>
        <v>(b) juhul, kui töövõtu aktsepteerimisel uue või olemasoleva kliendiga tuvastatakse võimalik huvide konflikt, ettevõttelt selle kindlaksmääramist, kas töövõtu aktsepteerimine on asjakohane;</v>
      </c>
      <c r="E66" s="195">
        <f>IF('Kontrollküsimustik - ISQC'!P66='Kontrollküsimustik - ISQC'!$Q$1,"",'Kontrollküsimustik - ISQC'!P66)</f>
      </c>
      <c r="F66" s="195">
        <f>IF('Kontrollküsimustik - ISQC'!O66='Kontrollküsimustik - ISQC'!$Q$1,"",'Kontrollküsimustik - ISQC'!O66)</f>
      </c>
      <c r="G66" s="218">
        <f t="shared" si="0"/>
      </c>
      <c r="H66" s="216">
        <f>IF('Kontrollküsimustik - ISQC'!G66="x","x","")</f>
      </c>
      <c r="I66" s="216">
        <f>IF('Kontrollküsimustik - ISQC'!H66="x","x","")</f>
      </c>
      <c r="J66" s="215">
        <f t="shared" si="1"/>
      </c>
      <c r="K66" s="216">
        <f>IF('Kontrollküsimustik - ISQC'!L66="x","x","")</f>
      </c>
      <c r="L66" s="216">
        <f>IF('Kontrollküsimustik - ISQC'!M66="x","x","")</f>
      </c>
    </row>
    <row r="67" spans="1:12" ht="51.75">
      <c r="A67" s="193">
        <f>'Kontrollküsimustik - ISQC'!A67</f>
        <v>55</v>
      </c>
      <c r="B67" s="194">
        <f>IF('Kontrollküsimustik - ISQC'!B67='Kontrollküsimustik - ISQC'!$P$1,"",'Kontrollküsimustik - ISQC'!B67)</f>
      </c>
      <c r="C67" s="194" t="str">
        <f>'Kontrollküsimustik - ISQC'!C67</f>
        <v>ISQC(EE)1-27</v>
      </c>
      <c r="D67" s="202" t="str">
        <f>'Kontrollküsimustik - ISQC'!E67</f>
        <v>(c) juhul, kui on tuvastatud probleeme ja ettevõte otsustab kliendisuhte või spetsiifilise töövõtu aktsepteerida või seda jätkata, ettevõttelt selle dokumenteerimist, kuidas probleemid lahendati.</v>
      </c>
      <c r="E67" s="195">
        <f>IF('Kontrollküsimustik - ISQC'!P67='Kontrollküsimustik - ISQC'!$Q$1,"",'Kontrollküsimustik - ISQC'!P67)</f>
      </c>
      <c r="F67" s="195">
        <f>IF('Kontrollküsimustik - ISQC'!O67='Kontrollküsimustik - ISQC'!$Q$1,"",'Kontrollküsimustik - ISQC'!O67)</f>
      </c>
      <c r="G67" s="218">
        <f t="shared" si="0"/>
      </c>
      <c r="H67" s="216">
        <f>IF('Kontrollküsimustik - ISQC'!G67="x","x","")</f>
      </c>
      <c r="I67" s="216">
        <f>IF('Kontrollküsimustik - ISQC'!H67="x","x","")</f>
      </c>
      <c r="J67" s="215">
        <f t="shared" si="1"/>
      </c>
      <c r="K67" s="216">
        <f>IF('Kontrollküsimustik - ISQC'!L67="x","x","")</f>
      </c>
      <c r="L67" s="216">
        <f>IF('Kontrollküsimustik - ISQC'!M67="x","x","")</f>
      </c>
    </row>
    <row r="68" spans="1:12" ht="102.75">
      <c r="A68" s="193">
        <f>'Kontrollküsimustik - ISQC'!A68</f>
        <v>56</v>
      </c>
      <c r="B68" s="194">
        <f>IF('Kontrollküsimustik - ISQC'!B68='Kontrollküsimustik - ISQC'!$P$1,"",'Kontrollküsimustik - ISQC'!B68)</f>
      </c>
      <c r="C68" s="194" t="str">
        <f>'Kontrollküsimustik - ISQC'!C68</f>
        <v>ISQC(EE)1-28</v>
      </c>
      <c r="D68" s="202" t="str">
        <f>'Kontrollküsimustik - ISQC'!E68</f>
        <v>Ettevõte peab kehtestama töövõtu ja kliendisuhte jätkamise poliitikad ja protseduurid, millega käsitletakse tingimusi, kus ettevõte omandab informatsiooni, mis oleks põhjustanud töövõtust keeldumise ettevõtte poolt juhul, kui see informatsioon oleks olnud kättesaadav varem. Selliste poliitikate ja protseduuride hulka peab kuuluma järgmise arvessevõtmine:</v>
      </c>
      <c r="E68" s="195">
        <f>IF('Kontrollküsimustik - ISQC'!P68='Kontrollküsimustik - ISQC'!$Q$1,"",'Kontrollküsimustik - ISQC'!P68)</f>
      </c>
      <c r="F68" s="195">
        <f>IF('Kontrollküsimustik - ISQC'!O68='Kontrollküsimustik - ISQC'!$Q$1,"",'Kontrollküsimustik - ISQC'!O68)</f>
      </c>
      <c r="G68" s="218">
        <f t="shared" si="0"/>
      </c>
      <c r="H68" s="216">
        <f>IF('Kontrollküsimustik - ISQC'!G68="x","x","")</f>
      </c>
      <c r="I68" s="216">
        <f>IF('Kontrollküsimustik - ISQC'!H68="x","x","")</f>
      </c>
      <c r="J68" s="215">
        <f t="shared" si="1"/>
      </c>
      <c r="K68" s="216">
        <f>IF('Kontrollküsimustik - ISQC'!L68="x","x","")</f>
      </c>
      <c r="L68" s="216">
        <f>IF('Kontrollküsimustik - ISQC'!M68="x","x","")</f>
      </c>
    </row>
    <row r="69" spans="1:12" ht="64.5">
      <c r="A69" s="193">
        <f>'Kontrollküsimustik - ISQC'!A69</f>
        <v>57</v>
      </c>
      <c r="B69" s="194">
        <f>IF('Kontrollküsimustik - ISQC'!B69='Kontrollküsimustik - ISQC'!$P$1,"",'Kontrollküsimustik - ISQC'!B69)</f>
      </c>
      <c r="C69" s="194" t="str">
        <f>'Kontrollküsimustik - ISQC'!C69</f>
        <v>ISQC(EE)1-28</v>
      </c>
      <c r="D69" s="202" t="str">
        <f>'Kontrollküsimustik - ISQC'!E69</f>
        <v>(a) antud tingimustes rakenduvad kutsealased ja juriidilised kohustused, sealhulgas see, kas ettevõtte suhtes eksisteerib nõue raporteerida isikule või isikutele, kes ettevõtte ametisse nimetas või, mõningatel juhtudel, reguleerivatele asutustele ja</v>
      </c>
      <c r="E69" s="195">
        <f>IF('Kontrollküsimustik - ISQC'!P69='Kontrollküsimustik - ISQC'!$Q$1,"",'Kontrollküsimustik - ISQC'!P69)</f>
      </c>
      <c r="F69" s="195">
        <f>IF('Kontrollküsimustik - ISQC'!O69='Kontrollküsimustik - ISQC'!$Q$1,"",'Kontrollküsimustik - ISQC'!O69)</f>
      </c>
      <c r="G69" s="218">
        <f t="shared" si="0"/>
      </c>
      <c r="H69" s="216">
        <f>IF('Kontrollküsimustik - ISQC'!G69="x","x","")</f>
      </c>
      <c r="I69" s="216">
        <f>IF('Kontrollküsimustik - ISQC'!H69="x","x","")</f>
      </c>
      <c r="J69" s="215">
        <f t="shared" si="1"/>
      </c>
      <c r="K69" s="216">
        <f>IF('Kontrollküsimustik - ISQC'!L69="x","x","")</f>
      </c>
      <c r="L69" s="216">
        <f>IF('Kontrollküsimustik - ISQC'!M69="x","x","")</f>
      </c>
    </row>
    <row r="70" spans="1:12" ht="26.25">
      <c r="A70" s="193">
        <f>'Kontrollküsimustik - ISQC'!A70</f>
        <v>58</v>
      </c>
      <c r="B70" s="194">
        <f>IF('Kontrollküsimustik - ISQC'!B70='Kontrollküsimustik - ISQC'!$P$1,"",'Kontrollküsimustik - ISQC'!B70)</f>
      </c>
      <c r="C70" s="194" t="str">
        <f>'Kontrollküsimustik - ISQC'!C70</f>
        <v>ISQC(EE)1-28</v>
      </c>
      <c r="D70" s="202" t="str">
        <f>'Kontrollküsimustik - ISQC'!E70</f>
        <v>(b) võimalus taanduda töövõtust või mõlemast, nii töövõtust kui kliendisuhtest.</v>
      </c>
      <c r="E70" s="195">
        <f>IF('Kontrollküsimustik - ISQC'!P70='Kontrollküsimustik - ISQC'!$Q$1,"",'Kontrollküsimustik - ISQC'!P70)</f>
      </c>
      <c r="F70" s="195">
        <f>IF('Kontrollküsimustik - ISQC'!O70='Kontrollküsimustik - ISQC'!$Q$1,"",'Kontrollküsimustik - ISQC'!O70)</f>
      </c>
      <c r="G70" s="218">
        <f t="shared" si="0"/>
      </c>
      <c r="H70" s="216">
        <f>IF('Kontrollküsimustik - ISQC'!G70="x","x","")</f>
      </c>
      <c r="I70" s="216">
        <f>IF('Kontrollküsimustik - ISQC'!H70="x","x","")</f>
      </c>
      <c r="J70" s="215">
        <f t="shared" si="1"/>
      </c>
      <c r="K70" s="216">
        <f>IF('Kontrollküsimustik - ISQC'!L70="x","x","")</f>
      </c>
      <c r="L70" s="216">
        <f>IF('Kontrollküsimustik - ISQC'!M70="x","x","")</f>
      </c>
    </row>
    <row r="71" spans="1:12" ht="15">
      <c r="A71" s="196"/>
      <c r="B71" s="197">
        <f>IF('Kontrollküsimustik - ISQC'!B71='Kontrollküsimustik - ISQC'!$P$1,"",'Kontrollküsimustik - ISQC'!B71)</f>
      </c>
      <c r="C71" s="198" t="str">
        <f>'Kontrollküsimustik - ISQC'!C71</f>
        <v>Inimressursid</v>
      </c>
      <c r="D71" s="201"/>
      <c r="E71" s="199"/>
      <c r="F71" s="199"/>
      <c r="G71" s="218"/>
      <c r="H71" s="216"/>
      <c r="I71" s="216"/>
      <c r="J71" s="215"/>
      <c r="K71" s="216"/>
      <c r="L71" s="216"/>
    </row>
    <row r="72" spans="1:12" ht="64.5">
      <c r="A72" s="193">
        <f>'Kontrollküsimustik - ISQC'!A72</f>
        <v>59</v>
      </c>
      <c r="B72" s="194">
        <f>IF('Kontrollküsimustik - ISQC'!B72='Kontrollküsimustik - ISQC'!$P$1,"",'Kontrollküsimustik - ISQC'!B72)</f>
      </c>
      <c r="C72" s="194" t="str">
        <f>'Kontrollküsimustik - ISQC'!C72</f>
        <v>ISQC(EE)1-29</v>
      </c>
      <c r="D72" s="202" t="str">
        <f>'Kontrollküsimustik - ISQC'!E72</f>
        <v>Ettevõte peab kehtestama poliitikad ja protseduurid, mis on kavandatud andma ettevõttele põhjendatud kindluse selles, et ettevõttel on piisav personal, kellel on kompetentsus, võimekused ja kohustumine järgida eetikaprintsiipe, mis on vajalikud, et:</v>
      </c>
      <c r="E72" s="195">
        <f>IF('Kontrollküsimustik - ISQC'!P72='Kontrollküsimustik - ISQC'!$Q$1,"",'Kontrollküsimustik - ISQC'!P72)</f>
      </c>
      <c r="F72" s="195">
        <f>IF('Kontrollküsimustik - ISQC'!O72='Kontrollküsimustik - ISQC'!$Q$1,"",'Kontrollküsimustik - ISQC'!O72)</f>
      </c>
      <c r="G72" s="218">
        <f aca="true" t="shared" si="2" ref="G72:G135">IF(H72="x","x",IF(I72="x","x",""))</f>
      </c>
      <c r="H72" s="216">
        <f>IF('Kontrollküsimustik - ISQC'!G72="x","x","")</f>
      </c>
      <c r="I72" s="216">
        <f>IF('Kontrollküsimustik - ISQC'!H72="x","x","")</f>
      </c>
      <c r="J72" s="215">
        <f aca="true" t="shared" si="3" ref="J72:J135">IF(K72="x","x",IF(L72="x","x",""))</f>
      </c>
      <c r="K72" s="216">
        <f>IF('Kontrollküsimustik - ISQC'!L72="x","x","")</f>
      </c>
      <c r="L72" s="216">
        <f>IF('Kontrollküsimustik - ISQC'!M72="x","x","")</f>
      </c>
    </row>
    <row r="73" spans="1:12" ht="39">
      <c r="A73" s="193">
        <f>'Kontrollküsimustik - ISQC'!A73</f>
        <v>60</v>
      </c>
      <c r="B73" s="194">
        <f>IF('Kontrollküsimustik - ISQC'!B73='Kontrollküsimustik - ISQC'!$P$1,"",'Kontrollküsimustik - ISQC'!B73)</f>
      </c>
      <c r="C73" s="194" t="str">
        <f>'Kontrollküsimustik - ISQC'!C73</f>
        <v>ISQC(EE)1-29</v>
      </c>
      <c r="D73" s="202" t="str">
        <f>'Kontrollküsimustik - ISQC'!E73</f>
        <v>(a) viia töövõtud läbi kooskõlas kutsestandardite ning rakendatavatest seadusest ja regulatsioonidest tulenevate nõuetega ja</v>
      </c>
      <c r="E73" s="195">
        <f>IF('Kontrollküsimustik - ISQC'!P73='Kontrollküsimustik - ISQC'!$Q$1,"",'Kontrollküsimustik - ISQC'!P73)</f>
      </c>
      <c r="F73" s="195">
        <f>IF('Kontrollküsimustik - ISQC'!O73='Kontrollküsimustik - ISQC'!$Q$1,"",'Kontrollküsimustik - ISQC'!O73)</f>
      </c>
      <c r="G73" s="218">
        <f t="shared" si="2"/>
      </c>
      <c r="H73" s="216">
        <f>IF('Kontrollküsimustik - ISQC'!G73="x","x","")</f>
      </c>
      <c r="I73" s="216">
        <f>IF('Kontrollküsimustik - ISQC'!H73="x","x","")</f>
      </c>
      <c r="J73" s="215">
        <f t="shared" si="3"/>
      </c>
      <c r="K73" s="216">
        <f>IF('Kontrollküsimustik - ISQC'!L73="x","x","")</f>
      </c>
      <c r="L73" s="216">
        <f>IF('Kontrollküsimustik - ISQC'!M73="x","x","")</f>
      </c>
    </row>
    <row r="74" spans="1:12" ht="39">
      <c r="A74" s="193">
        <f>'Kontrollküsimustik - ISQC'!A74</f>
        <v>61</v>
      </c>
      <c r="B74" s="194">
        <f>IF('Kontrollküsimustik - ISQC'!B74='Kontrollküsimustik - ISQC'!$P$1,"",'Kontrollküsimustik - ISQC'!B74)</f>
      </c>
      <c r="C74" s="194" t="str">
        <f>'Kontrollküsimustik - ISQC'!C74</f>
        <v>ISQC(EE)1-29</v>
      </c>
      <c r="D74" s="202" t="str">
        <f>'Kontrollküsimustik - ISQC'!E74</f>
        <v>(b) võimaldada ettevõttel või töövõtupartneritel anda välja aruandeid, mis on antud tingimustes asjakohased.</v>
      </c>
      <c r="E74" s="195">
        <f>IF('Kontrollküsimustik - ISQC'!P74='Kontrollküsimustik - ISQC'!$Q$1,"",'Kontrollküsimustik - ISQC'!P74)</f>
      </c>
      <c r="F74" s="195">
        <f>IF('Kontrollküsimustik - ISQC'!O74='Kontrollküsimustik - ISQC'!$Q$1,"",'Kontrollküsimustik - ISQC'!O74)</f>
      </c>
      <c r="G74" s="218">
        <f t="shared" si="2"/>
      </c>
      <c r="H74" s="216">
        <f>IF('Kontrollküsimustik - ISQC'!G74="x","x","")</f>
      </c>
      <c r="I74" s="216">
        <f>IF('Kontrollküsimustik - ISQC'!H74="x","x","")</f>
      </c>
      <c r="J74" s="215">
        <f t="shared" si="3"/>
      </c>
      <c r="K74" s="216">
        <f>IF('Kontrollküsimustik - ISQC'!L74="x","x","")</f>
      </c>
      <c r="L74" s="216">
        <f>IF('Kontrollküsimustik - ISQC'!M74="x","x","")</f>
      </c>
    </row>
    <row r="75" spans="1:12" ht="39">
      <c r="A75" s="193">
        <f>'Kontrollküsimustik - ISQC'!A75</f>
        <v>62</v>
      </c>
      <c r="B75" s="194" t="str">
        <f>IF('Kontrollküsimustik - ISQC'!B75='Kontrollküsimustik - ISQC'!$P$1,"",'Kontrollküsimustik - ISQC'!B75)</f>
        <v>Töövõtumeeskondade määramine</v>
      </c>
      <c r="C75" s="194" t="str">
        <f>'Kontrollküsimustik - ISQC'!C75</f>
        <v>ISQC(EE)1-30</v>
      </c>
      <c r="D75" s="202" t="str">
        <f>'Kontrollküsimustik - ISQC'!E75</f>
        <v>Ettevõte peab määrama vastutuse iga töövõtu eest töövõtupartnerile ja peab kehtestama poliitikad ja protseduurid, millega nõutakse, et:</v>
      </c>
      <c r="E75" s="195">
        <f>IF('Kontrollküsimustik - ISQC'!P75='Kontrollküsimustik - ISQC'!$Q$1,"",'Kontrollküsimustik - ISQC'!P75)</f>
      </c>
      <c r="F75" s="195">
        <f>IF('Kontrollküsimustik - ISQC'!O75='Kontrollküsimustik - ISQC'!$Q$1,"",'Kontrollküsimustik - ISQC'!O75)</f>
      </c>
      <c r="G75" s="218">
        <f t="shared" si="2"/>
      </c>
      <c r="H75" s="216">
        <f>IF('Kontrollküsimustik - ISQC'!G75="x","x","")</f>
      </c>
      <c r="I75" s="216">
        <f>IF('Kontrollküsimustik - ISQC'!H75="x","x","")</f>
      </c>
      <c r="J75" s="215">
        <f t="shared" si="3"/>
      </c>
      <c r="K75" s="216">
        <f>IF('Kontrollküsimustik - ISQC'!L75="x","x","")</f>
      </c>
      <c r="L75" s="216">
        <f>IF('Kontrollküsimustik - ISQC'!M75="x","x","")</f>
      </c>
    </row>
    <row r="76" spans="1:12" ht="39">
      <c r="A76" s="193">
        <f>'Kontrollküsimustik - ISQC'!A76</f>
        <v>63</v>
      </c>
      <c r="B76" s="194">
        <f>IF('Kontrollküsimustik - ISQC'!B76='Kontrollküsimustik - ISQC'!$P$1,"",'Kontrollküsimustik - ISQC'!B76)</f>
      </c>
      <c r="C76" s="194" t="str">
        <f>'Kontrollküsimustik - ISQC'!C76</f>
        <v>ISQC(EE)1-30</v>
      </c>
      <c r="D76" s="202" t="str">
        <f>'Kontrollküsimustik - ISQC'!E76</f>
        <v>(a) infot töövõtupartneri identiteedi ja rolli kohta vahetatakse kliendi juhtkonna võtmetähtsusega liikmetega ja isikutega, kelle ülesandeks on valitsemine;</v>
      </c>
      <c r="E76" s="195">
        <f>IF('Kontrollküsimustik - ISQC'!P76='Kontrollküsimustik - ISQC'!$Q$1,"",'Kontrollküsimustik - ISQC'!P76)</f>
      </c>
      <c r="F76" s="195">
        <f>IF('Kontrollküsimustik - ISQC'!O76='Kontrollküsimustik - ISQC'!$Q$1,"",'Kontrollküsimustik - ISQC'!O76)</f>
      </c>
      <c r="G76" s="218">
        <f t="shared" si="2"/>
      </c>
      <c r="H76" s="216">
        <f>IF('Kontrollküsimustik - ISQC'!G76="x","x","")</f>
      </c>
      <c r="I76" s="216">
        <f>IF('Kontrollküsimustik - ISQC'!H76="x","x","")</f>
      </c>
      <c r="J76" s="215">
        <f t="shared" si="3"/>
      </c>
      <c r="K76" s="216">
        <f>IF('Kontrollküsimustik - ISQC'!L76="x","x","")</f>
      </c>
      <c r="L76" s="216">
        <f>IF('Kontrollküsimustik - ISQC'!M76="x","x","")</f>
      </c>
    </row>
    <row r="77" spans="1:12" ht="26.25">
      <c r="A77" s="193">
        <f>'Kontrollküsimustik - ISQC'!A77</f>
        <v>64</v>
      </c>
      <c r="B77" s="194">
        <f>IF('Kontrollküsimustik - ISQC'!B77='Kontrollküsimustik - ISQC'!$P$1,"",'Kontrollküsimustik - ISQC'!B77)</f>
      </c>
      <c r="C77" s="194" t="str">
        <f>'Kontrollküsimustik - ISQC'!C77</f>
        <v>ISQC(EE)1-30</v>
      </c>
      <c r="D77" s="202" t="str">
        <f>'Kontrollküsimustik - ISQC'!E77</f>
        <v>(b) töövõtupartneril on asjakohane kompetentsus, võimekused ja volitused selle rolli täitmiseks ja</v>
      </c>
      <c r="E77" s="195">
        <f>IF('Kontrollküsimustik - ISQC'!P77='Kontrollküsimustik - ISQC'!$Q$1,"",'Kontrollküsimustik - ISQC'!P77)</f>
      </c>
      <c r="F77" s="195">
        <f>IF('Kontrollküsimustik - ISQC'!O77='Kontrollküsimustik - ISQC'!$Q$1,"",'Kontrollküsimustik - ISQC'!O77)</f>
      </c>
      <c r="G77" s="218">
        <f t="shared" si="2"/>
      </c>
      <c r="H77" s="216">
        <f>IF('Kontrollküsimustik - ISQC'!G77="x","x","")</f>
      </c>
      <c r="I77" s="216">
        <f>IF('Kontrollküsimustik - ISQC'!H77="x","x","")</f>
      </c>
      <c r="J77" s="215">
        <f t="shared" si="3"/>
      </c>
      <c r="K77" s="216">
        <f>IF('Kontrollküsimustik - ISQC'!L77="x","x","")</f>
      </c>
      <c r="L77" s="216">
        <f>IF('Kontrollküsimustik - ISQC'!M77="x","x","")</f>
      </c>
    </row>
    <row r="78" spans="1:12" ht="26.25">
      <c r="A78" s="193">
        <f>'Kontrollküsimustik - ISQC'!A78</f>
        <v>65</v>
      </c>
      <c r="B78" s="194">
        <f>IF('Kontrollküsimustik - ISQC'!B78='Kontrollküsimustik - ISQC'!$P$1,"",'Kontrollküsimustik - ISQC'!B78)</f>
      </c>
      <c r="C78" s="194" t="str">
        <f>'Kontrollküsimustik - ISQC'!C78</f>
        <v>ISQC(EE)1-30</v>
      </c>
      <c r="D78" s="202" t="str">
        <f>'Kontrollküsimustik - ISQC'!E78</f>
        <v>(c) töövõtupartneri vastutus on selgelt defineeritud ja info selle kohta on partnerile edastatud.</v>
      </c>
      <c r="E78" s="195">
        <f>IF('Kontrollküsimustik - ISQC'!P78='Kontrollküsimustik - ISQC'!$Q$1,"",'Kontrollküsimustik - ISQC'!P78)</f>
      </c>
      <c r="F78" s="195">
        <f>IF('Kontrollküsimustik - ISQC'!O78='Kontrollküsimustik - ISQC'!$Q$1,"",'Kontrollküsimustik - ISQC'!O78)</f>
      </c>
      <c r="G78" s="218">
        <f t="shared" si="2"/>
      </c>
      <c r="H78" s="216">
        <f>IF('Kontrollküsimustik - ISQC'!G78="x","x","")</f>
      </c>
      <c r="I78" s="216">
        <f>IF('Kontrollküsimustik - ISQC'!H78="x","x","")</f>
      </c>
      <c r="J78" s="215">
        <f t="shared" si="3"/>
      </c>
      <c r="K78" s="216">
        <f>IF('Kontrollküsimustik - ISQC'!L78="x","x","")</f>
      </c>
      <c r="L78" s="216">
        <f>IF('Kontrollküsimustik - ISQC'!M78="x","x","")</f>
      </c>
    </row>
    <row r="79" spans="1:12" ht="39">
      <c r="A79" s="193">
        <f>'Kontrollküsimustik - ISQC'!A79</f>
        <v>66</v>
      </c>
      <c r="B79" s="194">
        <f>IF('Kontrollküsimustik - ISQC'!B79='Kontrollküsimustik - ISQC'!$P$1,"",'Kontrollküsimustik - ISQC'!B79)</f>
      </c>
      <c r="C79" s="194" t="str">
        <f>'Kontrollküsimustik - ISQC'!C79</f>
        <v>ISQC(EE)1-31</v>
      </c>
      <c r="D79" s="202" t="str">
        <f>'Kontrollküsimustik - ISQC'!E79</f>
        <v>Ettevõte peab kehtestama poliitikad ja protseduurid ka selleks, et määrata asjakohane personal, kellel on vajalik kompetentsus ja võimekused selleks, et:</v>
      </c>
      <c r="E79" s="195">
        <f>IF('Kontrollküsimustik - ISQC'!P79='Kontrollküsimustik - ISQC'!$Q$1,"",'Kontrollküsimustik - ISQC'!P79)</f>
      </c>
      <c r="F79" s="195">
        <f>IF('Kontrollküsimustik - ISQC'!O79='Kontrollküsimustik - ISQC'!$Q$1,"",'Kontrollküsimustik - ISQC'!O79)</f>
      </c>
      <c r="G79" s="218">
        <f t="shared" si="2"/>
      </c>
      <c r="H79" s="216">
        <f>IF('Kontrollküsimustik - ISQC'!G79="x","x","")</f>
      </c>
      <c r="I79" s="216">
        <f>IF('Kontrollküsimustik - ISQC'!H79="x","x","")</f>
      </c>
      <c r="J79" s="215">
        <f t="shared" si="3"/>
      </c>
      <c r="K79" s="216">
        <f>IF('Kontrollküsimustik - ISQC'!L79="x","x","")</f>
      </c>
      <c r="L79" s="216">
        <f>IF('Kontrollküsimustik - ISQC'!M79="x","x","")</f>
      </c>
    </row>
    <row r="80" spans="1:12" ht="39">
      <c r="A80" s="193">
        <f>'Kontrollküsimustik - ISQC'!A80</f>
        <v>67</v>
      </c>
      <c r="B80" s="194">
        <f>IF('Kontrollküsimustik - ISQC'!B80='Kontrollküsimustik - ISQC'!$P$1,"",'Kontrollküsimustik - ISQC'!B80)</f>
      </c>
      <c r="C80" s="194" t="str">
        <f>'Kontrollküsimustik - ISQC'!C80</f>
        <v>ISQC(EE)1-31</v>
      </c>
      <c r="D80" s="202" t="str">
        <f>'Kontrollküsimustik - ISQC'!E80</f>
        <v>(a) viia töövõtud läbi kooskõlas kutsestandardite ning rakendatavatest seadusest ja regulatsioonidest tulenevate nõuetega ja</v>
      </c>
      <c r="E80" s="195">
        <f>IF('Kontrollküsimustik - ISQC'!P80='Kontrollküsimustik - ISQC'!$Q$1,"",'Kontrollküsimustik - ISQC'!P80)</f>
      </c>
      <c r="F80" s="195">
        <f>IF('Kontrollküsimustik - ISQC'!O80='Kontrollküsimustik - ISQC'!$Q$1,"",'Kontrollküsimustik - ISQC'!O80)</f>
      </c>
      <c r="G80" s="218">
        <f t="shared" si="2"/>
      </c>
      <c r="H80" s="216">
        <f>IF('Kontrollküsimustik - ISQC'!G80="x","x","")</f>
      </c>
      <c r="I80" s="216">
        <f>IF('Kontrollküsimustik - ISQC'!H80="x","x","")</f>
      </c>
      <c r="J80" s="215">
        <f t="shared" si="3"/>
      </c>
      <c r="K80" s="216">
        <f>IF('Kontrollküsimustik - ISQC'!L80="x","x","")</f>
      </c>
      <c r="L80" s="216">
        <f>IF('Kontrollküsimustik - ISQC'!M80="x","x","")</f>
      </c>
    </row>
    <row r="81" spans="1:12" ht="39">
      <c r="A81" s="193">
        <f>'Kontrollküsimustik - ISQC'!A81</f>
        <v>68</v>
      </c>
      <c r="B81" s="194">
        <f>IF('Kontrollküsimustik - ISQC'!B81='Kontrollküsimustik - ISQC'!$P$1,"",'Kontrollküsimustik - ISQC'!B81)</f>
      </c>
      <c r="C81" s="194" t="str">
        <f>'Kontrollküsimustik - ISQC'!C81</f>
        <v>ISQC(EE)1-31</v>
      </c>
      <c r="D81" s="202" t="str">
        <f>'Kontrollküsimustik - ISQC'!E81</f>
        <v>(b) võimaldada ettevõttel või töövõtupartneritel anda välja aruandeid, mis on antud tingimustes asjakohased.</v>
      </c>
      <c r="E81" s="195">
        <f>IF('Kontrollküsimustik - ISQC'!P81='Kontrollküsimustik - ISQC'!$Q$1,"",'Kontrollküsimustik - ISQC'!P81)</f>
      </c>
      <c r="F81" s="195">
        <f>IF('Kontrollküsimustik - ISQC'!O81='Kontrollküsimustik - ISQC'!$Q$1,"",'Kontrollküsimustik - ISQC'!O81)</f>
      </c>
      <c r="G81" s="218">
        <f t="shared" si="2"/>
      </c>
      <c r="H81" s="216">
        <f>IF('Kontrollküsimustik - ISQC'!G81="x","x","")</f>
      </c>
      <c r="I81" s="216">
        <f>IF('Kontrollküsimustik - ISQC'!H81="x","x","")</f>
      </c>
      <c r="J81" s="215">
        <f t="shared" si="3"/>
      </c>
      <c r="K81" s="216">
        <f>IF('Kontrollküsimustik - ISQC'!L81="x","x","")</f>
      </c>
      <c r="L81" s="216">
        <f>IF('Kontrollküsimustik - ISQC'!M81="x","x","")</f>
      </c>
    </row>
    <row r="82" spans="1:12" ht="15">
      <c r="A82" s="196"/>
      <c r="B82" s="197">
        <f>IF('Kontrollküsimustik - ISQC'!B82='Kontrollküsimustik - ISQC'!$P$1,"",'Kontrollküsimustik - ISQC'!B82)</f>
      </c>
      <c r="C82" s="198" t="str">
        <f>'Kontrollküsimustik - ISQC'!C82</f>
        <v>Töövõtu läbiviimine</v>
      </c>
      <c r="D82" s="201"/>
      <c r="E82" s="199"/>
      <c r="F82" s="199"/>
      <c r="G82" s="218"/>
      <c r="H82" s="216"/>
      <c r="I82" s="216"/>
      <c r="J82" s="215"/>
      <c r="K82" s="216"/>
      <c r="L82" s="216"/>
    </row>
    <row r="83" spans="1:12" ht="102.75">
      <c r="A83" s="193">
        <f>'Kontrollküsimustik - ISQC'!A83</f>
        <v>69</v>
      </c>
      <c r="B83" s="194">
        <f>IF('Kontrollküsimustik - ISQC'!B83='Kontrollküsimustik - ISQC'!$P$1,"",'Kontrollküsimustik - ISQC'!B83)</f>
      </c>
      <c r="C83" s="194" t="str">
        <f>'Kontrollküsimustik - ISQC'!C83</f>
        <v>ISQC(EE)1-32</v>
      </c>
      <c r="D83" s="202" t="str">
        <f>'Kontrollküsimustik - ISQC'!E83</f>
        <v>Ettevõte peab kehtestama poliitikad ja protseduurid, mis on kavandatud andma ettevõttele põhjendatud kindlust selles, et töövõtud viiakse läbi kooskõlas kutsestandardite ning rakendatavatest seadusest ja regulatsioonidest tulenevate nõuetega ja et ettevõte või töövõtupartnerid annavad välja aruandeid, mis on antud tingimustes asjakohased. Selliste poliitikate ja protseduuride hulka peavad kuuluma:</v>
      </c>
      <c r="E83" s="195">
        <f>IF('Kontrollküsimustik - ISQC'!P83='Kontrollküsimustik - ISQC'!$Q$1,"",'Kontrollküsimustik - ISQC'!P83)</f>
      </c>
      <c r="F83" s="195">
        <f>IF('Kontrollküsimustik - ISQC'!O83='Kontrollküsimustik - ISQC'!$Q$1,"",'Kontrollküsimustik - ISQC'!O83)</f>
      </c>
      <c r="G83" s="218">
        <f t="shared" si="2"/>
      </c>
      <c r="H83" s="216">
        <f>IF('Kontrollküsimustik - ISQC'!G83="x","x","")</f>
      </c>
      <c r="I83" s="216">
        <f>IF('Kontrollküsimustik - ISQC'!H83="x","x","")</f>
      </c>
      <c r="J83" s="215">
        <f t="shared" si="3"/>
      </c>
      <c r="K83" s="216">
        <f>IF('Kontrollküsimustik - ISQC'!L83="x","x","")</f>
      </c>
      <c r="L83" s="216">
        <f>IF('Kontrollküsimustik - ISQC'!M83="x","x","")</f>
      </c>
    </row>
    <row r="84" spans="1:12" ht="26.25">
      <c r="A84" s="193">
        <f>'Kontrollküsimustik - ISQC'!A84</f>
        <v>70</v>
      </c>
      <c r="B84" s="194">
        <f>IF('Kontrollküsimustik - ISQC'!B84='Kontrollküsimustik - ISQC'!$P$1,"",'Kontrollküsimustik - ISQC'!B84)</f>
      </c>
      <c r="C84" s="194" t="str">
        <f>'Kontrollküsimustik - ISQC'!C84</f>
        <v>ISQC(EE)1-32</v>
      </c>
      <c r="D84" s="202" t="str">
        <f>'Kontrollküsimustik - ISQC'!E84</f>
        <v>(a) asjaolud, mis on relevantsed töövõtu läbiviimise kvaliteedi järjepidevuse edendamise seisukohast</v>
      </c>
      <c r="E84" s="195">
        <f>IF('Kontrollküsimustik - ISQC'!P84='Kontrollküsimustik - ISQC'!$Q$1,"",'Kontrollküsimustik - ISQC'!P84)</f>
      </c>
      <c r="F84" s="195">
        <f>IF('Kontrollküsimustik - ISQC'!O84='Kontrollküsimustik - ISQC'!$Q$1,"",'Kontrollküsimustik - ISQC'!O84)</f>
      </c>
      <c r="G84" s="218">
        <f t="shared" si="2"/>
      </c>
      <c r="H84" s="216">
        <f>IF('Kontrollküsimustik - ISQC'!G84="x","x","")</f>
      </c>
      <c r="I84" s="216">
        <f>IF('Kontrollküsimustik - ISQC'!H84="x","x","")</f>
      </c>
      <c r="J84" s="215">
        <f t="shared" si="3"/>
      </c>
      <c r="K84" s="216">
        <f>IF('Kontrollküsimustik - ISQC'!L84="x","x","")</f>
      </c>
      <c r="L84" s="216">
        <f>IF('Kontrollküsimustik - ISQC'!M84="x","x","")</f>
      </c>
    </row>
    <row r="85" spans="1:12" ht="26.25">
      <c r="A85" s="193">
        <f>'Kontrollküsimustik - ISQC'!A85</f>
        <v>71</v>
      </c>
      <c r="B85" s="194">
        <f>IF('Kontrollküsimustik - ISQC'!B85='Kontrollküsimustik - ISQC'!$P$1,"",'Kontrollküsimustik - ISQC'!B85)</f>
      </c>
      <c r="C85" s="194" t="str">
        <f>'Kontrollküsimustik - ISQC'!C85</f>
        <v>ISQC(EE)1-32</v>
      </c>
      <c r="D85" s="202" t="str">
        <f>'Kontrollküsimustik - ISQC'!E85</f>
        <v>(b) järelevalve kohustused ja</v>
      </c>
      <c r="E85" s="195">
        <f>IF('Kontrollküsimustik - ISQC'!P85='Kontrollküsimustik - ISQC'!$Q$1,"",'Kontrollküsimustik - ISQC'!P85)</f>
      </c>
      <c r="F85" s="195">
        <f>IF('Kontrollküsimustik - ISQC'!O85='Kontrollküsimustik - ISQC'!$Q$1,"",'Kontrollküsimustik - ISQC'!O85)</f>
      </c>
      <c r="G85" s="218">
        <f t="shared" si="2"/>
      </c>
      <c r="H85" s="216">
        <f>IF('Kontrollküsimustik - ISQC'!G85="x","x","")</f>
      </c>
      <c r="I85" s="216">
        <f>IF('Kontrollküsimustik - ISQC'!H85="x","x","")</f>
      </c>
      <c r="J85" s="215">
        <f t="shared" si="3"/>
      </c>
      <c r="K85" s="216">
        <f>IF('Kontrollküsimustik - ISQC'!L85="x","x","")</f>
      </c>
      <c r="L85" s="216">
        <f>IF('Kontrollküsimustik - ISQC'!M85="x","x","")</f>
      </c>
    </row>
    <row r="86" spans="1:12" ht="26.25">
      <c r="A86" s="193">
        <f>'Kontrollküsimustik - ISQC'!A86</f>
        <v>72</v>
      </c>
      <c r="B86" s="194">
        <f>IF('Kontrollküsimustik - ISQC'!B86='Kontrollküsimustik - ISQC'!$P$1,"",'Kontrollküsimustik - ISQC'!B86)</f>
      </c>
      <c r="C86" s="194" t="str">
        <f>'Kontrollküsimustik - ISQC'!C86</f>
        <v>ISQC(EE)1-32</v>
      </c>
      <c r="D86" s="202" t="str">
        <f>'Kontrollküsimustik - ISQC'!E86</f>
        <v>(c) ülevaatuse kohustused.</v>
      </c>
      <c r="E86" s="195">
        <f>IF('Kontrollküsimustik - ISQC'!P86='Kontrollküsimustik - ISQC'!$Q$1,"",'Kontrollküsimustik - ISQC'!P86)</f>
      </c>
      <c r="F86" s="195">
        <f>IF('Kontrollküsimustik - ISQC'!O86='Kontrollküsimustik - ISQC'!$Q$1,"",'Kontrollküsimustik - ISQC'!O86)</f>
      </c>
      <c r="G86" s="218">
        <f t="shared" si="2"/>
      </c>
      <c r="H86" s="216">
        <f>IF('Kontrollküsimustik - ISQC'!G86="x","x","")</f>
      </c>
      <c r="I86" s="216">
        <f>IF('Kontrollküsimustik - ISQC'!H86="x","x","")</f>
      </c>
      <c r="J86" s="215">
        <f t="shared" si="3"/>
      </c>
      <c r="K86" s="216">
        <f>IF('Kontrollküsimustik - ISQC'!L86="x","x","")</f>
      </c>
      <c r="L86" s="216">
        <f>IF('Kontrollküsimustik - ISQC'!M86="x","x","")</f>
      </c>
    </row>
    <row r="87" spans="1:12" ht="64.5">
      <c r="A87" s="193">
        <f>'Kontrollküsimustik - ISQC'!A87</f>
        <v>73</v>
      </c>
      <c r="B87" s="194">
        <f>IF('Kontrollküsimustik - ISQC'!B87='Kontrollküsimustik - ISQC'!$P$1,"",'Kontrollküsimustik - ISQC'!B87)</f>
      </c>
      <c r="C87" s="194" t="str">
        <f>'Kontrollküsimustik - ISQC'!C87</f>
        <v>ISQC(EE)1-33</v>
      </c>
      <c r="D87" s="202" t="str">
        <f>'Kontrollküsimustik - ISQC'!E87</f>
        <v>Ettevõtte poliitikad ja protseduurid ülevaatuse kohustuse osas peab kindlaks määrama sellel alusel, et väiksemate kogemustega meeskonnaliikmete töö vaatavad üle töövõtumeeskonna suuremate kogemustega liikmed.</v>
      </c>
      <c r="E87" s="195">
        <f>IF('Kontrollküsimustik - ISQC'!P87='Kontrollküsimustik - ISQC'!$Q$1,"",'Kontrollküsimustik - ISQC'!P87)</f>
      </c>
      <c r="F87" s="195">
        <f>IF('Kontrollküsimustik - ISQC'!O87='Kontrollküsimustik - ISQC'!$Q$1,"",'Kontrollküsimustik - ISQC'!O87)</f>
      </c>
      <c r="G87" s="218">
        <f t="shared" si="2"/>
      </c>
      <c r="H87" s="216">
        <f>IF('Kontrollküsimustik - ISQC'!G87="x","x","")</f>
      </c>
      <c r="I87" s="216">
        <f>IF('Kontrollküsimustik - ISQC'!H87="x","x","")</f>
      </c>
      <c r="J87" s="215">
        <f t="shared" si="3"/>
      </c>
      <c r="K87" s="216">
        <f>IF('Kontrollküsimustik - ISQC'!L87="x","x","")</f>
      </c>
      <c r="L87" s="216">
        <f>IF('Kontrollküsimustik - ISQC'!M87="x","x","")</f>
      </c>
    </row>
    <row r="88" spans="1:12" ht="39">
      <c r="A88" s="193">
        <f>'Kontrollküsimustik - ISQC'!A88</f>
        <v>74</v>
      </c>
      <c r="B88" s="194" t="str">
        <f>IF('Kontrollküsimustik - ISQC'!B88='Kontrollküsimustik - ISQC'!$P$1,"",'Kontrollküsimustik - ISQC'!B88)</f>
        <v>Konsultatsioon</v>
      </c>
      <c r="C88" s="194" t="str">
        <f>'Kontrollküsimustik - ISQC'!C88</f>
        <v>ISQC(EE)1-34</v>
      </c>
      <c r="D88" s="202" t="str">
        <f>'Kontrollküsimustik - ISQC'!E88</f>
        <v>Ettevõte peab kehtestama poliitikad ja protseduurid, mis on kavandatud andma ettevõttele põhjendatud kindluse selles, et:</v>
      </c>
      <c r="E88" s="195">
        <f>IF('Kontrollküsimustik - ISQC'!P88='Kontrollküsimustik - ISQC'!$Q$1,"",'Kontrollküsimustik - ISQC'!P88)</f>
      </c>
      <c r="F88" s="195">
        <f>IF('Kontrollküsimustik - ISQC'!O88='Kontrollküsimustik - ISQC'!$Q$1,"",'Kontrollküsimustik - ISQC'!O88)</f>
      </c>
      <c r="G88" s="218">
        <f t="shared" si="2"/>
      </c>
      <c r="H88" s="216">
        <f>IF('Kontrollküsimustik - ISQC'!G88="x","x","")</f>
      </c>
      <c r="I88" s="216">
        <f>IF('Kontrollküsimustik - ISQC'!H88="x","x","")</f>
      </c>
      <c r="J88" s="215">
        <f t="shared" si="3"/>
      </c>
      <c r="K88" s="216">
        <f>IF('Kontrollküsimustik - ISQC'!L88="x","x","")</f>
      </c>
      <c r="L88" s="216">
        <f>IF('Kontrollküsimustik - ISQC'!M88="x","x","")</f>
      </c>
    </row>
    <row r="89" spans="1:12" ht="26.25">
      <c r="A89" s="193">
        <f>'Kontrollküsimustik - ISQC'!A89</f>
        <v>75</v>
      </c>
      <c r="B89" s="194">
        <f>IF('Kontrollküsimustik - ISQC'!B89='Kontrollküsimustik - ISQC'!$P$1,"",'Kontrollküsimustik - ISQC'!B89)</f>
      </c>
      <c r="C89" s="194" t="str">
        <f>'Kontrollküsimustik - ISQC'!C89</f>
        <v>ISQC(EE)1-34</v>
      </c>
      <c r="D89" s="202" t="str">
        <f>'Kontrollküsimustik - ISQC'!E89</f>
        <v>(a) keerukate või vaieldavate asjaolude üle toimuvad asjakohased konsultatsioonid;</v>
      </c>
      <c r="E89" s="195">
        <f>IF('Kontrollküsimustik - ISQC'!P89='Kontrollküsimustik - ISQC'!$Q$1,"",'Kontrollküsimustik - ISQC'!P89)</f>
      </c>
      <c r="F89" s="195">
        <f>IF('Kontrollküsimustik - ISQC'!O89='Kontrollküsimustik - ISQC'!$Q$1,"",'Kontrollküsimustik - ISQC'!O89)</f>
      </c>
      <c r="G89" s="218">
        <f t="shared" si="2"/>
      </c>
      <c r="H89" s="216">
        <f>IF('Kontrollküsimustik - ISQC'!G89="x","x","")</f>
      </c>
      <c r="I89" s="216">
        <f>IF('Kontrollküsimustik - ISQC'!H89="x","x","")</f>
      </c>
      <c r="J89" s="215">
        <f t="shared" si="3"/>
      </c>
      <c r="K89" s="216">
        <f>IF('Kontrollküsimustik - ISQC'!L89="x","x","")</f>
      </c>
      <c r="L89" s="216">
        <f>IF('Kontrollküsimustik - ISQC'!M89="x","x","")</f>
      </c>
    </row>
    <row r="90" spans="1:12" ht="26.25">
      <c r="A90" s="193">
        <f>'Kontrollküsimustik - ISQC'!A90</f>
        <v>76</v>
      </c>
      <c r="B90" s="194">
        <f>IF('Kontrollküsimustik - ISQC'!B90='Kontrollküsimustik - ISQC'!$P$1,"",'Kontrollküsimustik - ISQC'!B90)</f>
      </c>
      <c r="C90" s="194" t="str">
        <f>'Kontrollküsimustik - ISQC'!C90</f>
        <v>ISQC(EE)1-34</v>
      </c>
      <c r="D90" s="202" t="str">
        <f>'Kontrollküsimustik - ISQC'!E90</f>
        <v>(b) asjakohaste konsultatsioonide toimumise võimaldamiseks on kättesaadavad piisavad ressursid;</v>
      </c>
      <c r="E90" s="195">
        <f>IF('Kontrollküsimustik - ISQC'!P90='Kontrollküsimustik - ISQC'!$Q$1,"",'Kontrollküsimustik - ISQC'!P90)</f>
      </c>
      <c r="F90" s="195">
        <f>IF('Kontrollküsimustik - ISQC'!O90='Kontrollküsimustik - ISQC'!$Q$1,"",'Kontrollküsimustik - ISQC'!O90)</f>
      </c>
      <c r="G90" s="218">
        <f t="shared" si="2"/>
      </c>
      <c r="H90" s="216">
        <f>IF('Kontrollküsimustik - ISQC'!G90="x","x","")</f>
      </c>
      <c r="I90" s="216">
        <f>IF('Kontrollküsimustik - ISQC'!H90="x","x","")</f>
      </c>
      <c r="J90" s="215">
        <f t="shared" si="3"/>
      </c>
      <c r="K90" s="216">
        <f>IF('Kontrollküsimustik - ISQC'!L90="x","x","")</f>
      </c>
      <c r="L90" s="216">
        <f>IF('Kontrollküsimustik - ISQC'!M90="x","x","")</f>
      </c>
    </row>
    <row r="91" spans="1:12" ht="51.75">
      <c r="A91" s="193">
        <f>'Kontrollküsimustik - ISQC'!A91</f>
        <v>77</v>
      </c>
      <c r="B91" s="194">
        <f>IF('Kontrollküsimustik - ISQC'!B91='Kontrollküsimustik - ISQC'!$P$1,"",'Kontrollküsimustik - ISQC'!B91)</f>
      </c>
      <c r="C91" s="194" t="str">
        <f>'Kontrollküsimustik - ISQC'!C91</f>
        <v>ISQC(EE)1-34</v>
      </c>
      <c r="D91" s="202" t="str">
        <f>'Kontrollküsimustik - ISQC'!E91</f>
        <v>(c) selliste konsultatsioonide olemus ja ulatus ning nendest tulenevad kokkuvõtted dokumenteeritakse ja nende osas lepivad kokku nii konsultatsiooni otsiv isik kui isik, kellega konsulteeriti ja</v>
      </c>
      <c r="E91" s="195">
        <f>IF('Kontrollküsimustik - ISQC'!P91='Kontrollküsimustik - ISQC'!$Q$1,"",'Kontrollküsimustik - ISQC'!P91)</f>
      </c>
      <c r="F91" s="195">
        <f>IF('Kontrollküsimustik - ISQC'!O91='Kontrollküsimustik - ISQC'!$Q$1,"",'Kontrollküsimustik - ISQC'!O91)</f>
      </c>
      <c r="G91" s="218">
        <f t="shared" si="2"/>
      </c>
      <c r="H91" s="216">
        <f>IF('Kontrollküsimustik - ISQC'!G91="x","x","")</f>
      </c>
      <c r="I91" s="216">
        <f>IF('Kontrollküsimustik - ISQC'!H91="x","x","")</f>
      </c>
      <c r="J91" s="215">
        <f t="shared" si="3"/>
      </c>
      <c r="K91" s="216">
        <f>IF('Kontrollküsimustik - ISQC'!L91="x","x","")</f>
      </c>
      <c r="L91" s="216">
        <f>IF('Kontrollküsimustik - ISQC'!M91="x","x","")</f>
      </c>
    </row>
    <row r="92" spans="1:12" ht="26.25">
      <c r="A92" s="193">
        <f>'Kontrollküsimustik - ISQC'!A92</f>
        <v>78</v>
      </c>
      <c r="B92" s="194">
        <f>IF('Kontrollküsimustik - ISQC'!B92='Kontrollküsimustik - ISQC'!$P$1,"",'Kontrollküsimustik - ISQC'!B92)</f>
      </c>
      <c r="C92" s="194" t="str">
        <f>'Kontrollküsimustik - ISQC'!C92</f>
        <v>ISQC(EE)1-34</v>
      </c>
      <c r="D92" s="202" t="str">
        <f>'Kontrollküsimustik - ISQC'!E92</f>
        <v>(d) konsultatsioonidest tulenevaid kokkuvõtteid rakendatakse.</v>
      </c>
      <c r="E92" s="195">
        <f>IF('Kontrollküsimustik - ISQC'!P92='Kontrollküsimustik - ISQC'!$Q$1,"",'Kontrollküsimustik - ISQC'!P92)</f>
      </c>
      <c r="F92" s="195">
        <f>IF('Kontrollküsimustik - ISQC'!O92='Kontrollküsimustik - ISQC'!$Q$1,"",'Kontrollküsimustik - ISQC'!O92)</f>
      </c>
      <c r="G92" s="218">
        <f t="shared" si="2"/>
      </c>
      <c r="H92" s="216">
        <f>IF('Kontrollküsimustik - ISQC'!G92="x","x","")</f>
      </c>
      <c r="I92" s="216">
        <f>IF('Kontrollküsimustik - ISQC'!H92="x","x","")</f>
      </c>
      <c r="J92" s="215">
        <f t="shared" si="3"/>
      </c>
      <c r="K92" s="216">
        <f>IF('Kontrollküsimustik - ISQC'!L92="x","x","")</f>
      </c>
      <c r="L92" s="216">
        <f>IF('Kontrollküsimustik - ISQC'!M92="x","x","")</f>
      </c>
    </row>
    <row r="93" spans="1:12" ht="90">
      <c r="A93" s="193">
        <f>'Kontrollküsimustik - ISQC'!A93</f>
        <v>79</v>
      </c>
      <c r="B93" s="194" t="str">
        <f>IF('Kontrollküsimustik - ISQC'!B93='Kontrollküsimustik - ISQC'!$P$1,"",'Kontrollküsimustik - ISQC'!B93)</f>
        <v>Töövõtu kvaliteedi kontrollülevaatus</v>
      </c>
      <c r="C93" s="194" t="str">
        <f>'Kontrollküsimustik - ISQC'!C93</f>
        <v>ISQC(EE)1-35</v>
      </c>
      <c r="D93" s="202" t="str">
        <f>'Kontrollküsimustik - ISQC'!E93</f>
        <v>Ettevõte peab kehtestama poliitikad ja protseduurid, millega asjakohaste töövõttude suhtes nõutakse töövõtu kvaliteedi kontrollülevaatust, mis annab objektiivse hinnangu töövõtumeeskonna poolt tehtud märkimisväärsetele otsustustele ja kokkuvõtetele, millele aruande formuleerimisel jõuti. Selliste poliitikate ja protseduuridega peab:</v>
      </c>
      <c r="E93" s="195">
        <f>IF('Kontrollküsimustik - ISQC'!P93='Kontrollküsimustik - ISQC'!$Q$1,"",'Kontrollküsimustik - ISQC'!P93)</f>
      </c>
      <c r="F93" s="195">
        <f>IF('Kontrollküsimustik - ISQC'!O93='Kontrollküsimustik - ISQC'!$Q$1,"",'Kontrollküsimustik - ISQC'!O93)</f>
      </c>
      <c r="G93" s="218">
        <f t="shared" si="2"/>
      </c>
      <c r="H93" s="216">
        <f>IF('Kontrollküsimustik - ISQC'!G93="x","x","")</f>
      </c>
      <c r="I93" s="216">
        <f>IF('Kontrollküsimustik - ISQC'!H93="x","x","")</f>
      </c>
      <c r="J93" s="215">
        <f t="shared" si="3"/>
      </c>
      <c r="K93" s="216">
        <f>IF('Kontrollküsimustik - ISQC'!L93="x","x","")</f>
      </c>
      <c r="L93" s="216">
        <f>IF('Kontrollküsimustik - ISQC'!M93="x","x","")</f>
      </c>
    </row>
    <row r="94" spans="1:12" ht="39">
      <c r="A94" s="193">
        <f>'Kontrollküsimustik - ISQC'!A94</f>
        <v>80</v>
      </c>
      <c r="B94" s="194">
        <f>IF('Kontrollküsimustik - ISQC'!B94='Kontrollküsimustik - ISQC'!$P$1,"",'Kontrollküsimustik - ISQC'!B94)</f>
      </c>
      <c r="C94" s="194" t="str">
        <f>'Kontrollküsimustik - ISQC'!C94</f>
        <v>ISQC(EE)1-35</v>
      </c>
      <c r="D94" s="202" t="str">
        <f>'Kontrollküsimustik - ISQC'!E94</f>
        <v>(a) nõudma töövõtu kvaliteedi kontrollülevaatust börsinimekirja kantud majandusüksuste finantsaruannete kõikide auditite suhtes;</v>
      </c>
      <c r="E94" s="195">
        <f>IF('Kontrollküsimustik - ISQC'!P94='Kontrollküsimustik - ISQC'!$Q$1,"",'Kontrollküsimustik - ISQC'!P94)</f>
      </c>
      <c r="F94" s="195">
        <f>IF('Kontrollküsimustik - ISQC'!O94='Kontrollküsimustik - ISQC'!$Q$1,"",'Kontrollküsimustik - ISQC'!O94)</f>
      </c>
      <c r="G94" s="218">
        <f t="shared" si="2"/>
      </c>
      <c r="H94" s="216">
        <f>IF('Kontrollküsimustik - ISQC'!G94="x","x","")</f>
      </c>
      <c r="I94" s="216">
        <f>IF('Kontrollküsimustik - ISQC'!H94="x","x","")</f>
      </c>
      <c r="J94" s="215">
        <f t="shared" si="3"/>
      </c>
      <c r="K94" s="216">
        <f>IF('Kontrollküsimustik - ISQC'!L94="x","x","")</f>
      </c>
      <c r="L94" s="216">
        <f>IF('Kontrollküsimustik - ISQC'!M94="x","x","")</f>
      </c>
    </row>
    <row r="95" spans="1:12" ht="77.25">
      <c r="A95" s="193">
        <f>'Kontrollküsimustik - ISQC'!A95</f>
        <v>81</v>
      </c>
      <c r="B95" s="194">
        <f>IF('Kontrollküsimustik - ISQC'!B95='Kontrollküsimustik - ISQC'!$P$1,"",'Kontrollküsimustik - ISQC'!B95)</f>
      </c>
      <c r="C95" s="194" t="str">
        <f>'Kontrollküsimustik - ISQC'!C95</f>
        <v>ISQC(EE)1-35</v>
      </c>
      <c r="D95" s="202" t="str">
        <f>'Kontrollküsimustik - ISQC'!E95</f>
        <v>(b) määrama kriteeriumid, mille suhtes peab kõiki muid auditeid ja möödunud perioodide finantsinformatsiooni ülevaatusi ning muid kindlustandvaid ja seotud teenuste töövõtte hindama, et määrata kindlaks, kas töövõtu kvaliteedi kontrollülevaatus tuleks läbi viia ja</v>
      </c>
      <c r="E95" s="195">
        <f>IF('Kontrollküsimustik - ISQC'!P95='Kontrollküsimustik - ISQC'!$Q$1,"",'Kontrollküsimustik - ISQC'!P95)</f>
      </c>
      <c r="F95" s="195">
        <f>IF('Kontrollküsimustik - ISQC'!O95='Kontrollküsimustik - ISQC'!$Q$1,"",'Kontrollküsimustik - ISQC'!O95)</f>
      </c>
      <c r="G95" s="218">
        <f t="shared" si="2"/>
      </c>
      <c r="H95" s="216">
        <f>IF('Kontrollküsimustik - ISQC'!G95="x","x","")</f>
      </c>
      <c r="I95" s="216">
        <f>IF('Kontrollküsimustik - ISQC'!H95="x","x","")</f>
      </c>
      <c r="J95" s="215">
        <f t="shared" si="3"/>
      </c>
      <c r="K95" s="216">
        <f>IF('Kontrollküsimustik - ISQC'!L95="x","x","")</f>
      </c>
      <c r="L95" s="216">
        <f>IF('Kontrollküsimustik - ISQC'!M95="x","x","")</f>
      </c>
    </row>
    <row r="96" spans="1:12" ht="51.75">
      <c r="A96" s="193">
        <f>'Kontrollküsimustik - ISQC'!A96</f>
        <v>82</v>
      </c>
      <c r="B96" s="194">
        <f>IF('Kontrollküsimustik - ISQC'!B96='Kontrollküsimustik - ISQC'!$P$1,"",'Kontrollküsimustik - ISQC'!B96)</f>
      </c>
      <c r="C96" s="194" t="str">
        <f>'Kontrollküsimustik - ISQC'!C96</f>
        <v>ISQC(EE)1-35</v>
      </c>
      <c r="D96" s="202" t="str">
        <f>'Kontrollküsimustik - ISQC'!E96</f>
        <v>(c) nõudma töövõtu kvaliteedi kontrollülevaatust kõikide töövõttude suhtes, mis vastavad vastavalt punktis b kehtestatud kriteeriumitele, juhul, kui selliseid töövõtte on.</v>
      </c>
      <c r="E96" s="195">
        <f>IF('Kontrollküsimustik - ISQC'!P96='Kontrollküsimustik - ISQC'!$Q$1,"",'Kontrollküsimustik - ISQC'!P96)</f>
      </c>
      <c r="F96" s="195">
        <f>IF('Kontrollküsimustik - ISQC'!O96='Kontrollküsimustik - ISQC'!$Q$1,"",'Kontrollküsimustik - ISQC'!O96)</f>
      </c>
      <c r="G96" s="218">
        <f t="shared" si="2"/>
      </c>
      <c r="H96" s="216">
        <f>IF('Kontrollküsimustik - ISQC'!G96="x","x","")</f>
      </c>
      <c r="I96" s="216">
        <f>IF('Kontrollküsimustik - ISQC'!H96="x","x","")</f>
      </c>
      <c r="J96" s="215">
        <f t="shared" si="3"/>
      </c>
      <c r="K96" s="216">
        <f>IF('Kontrollküsimustik - ISQC'!L96="x","x","")</f>
      </c>
      <c r="L96" s="216">
        <f>IF('Kontrollküsimustik - ISQC'!M96="x","x","")</f>
      </c>
    </row>
    <row r="97" spans="1:12" ht="77.25">
      <c r="A97" s="193">
        <f>'Kontrollküsimustik - ISQC'!A97</f>
        <v>83</v>
      </c>
      <c r="B97" s="194">
        <f>IF('Kontrollküsimustik - ISQC'!B97='Kontrollküsimustik - ISQC'!$P$1,"",'Kontrollküsimustik - ISQC'!B97)</f>
      </c>
      <c r="C97" s="194" t="str">
        <f>'Kontrollküsimustik - ISQC'!C97</f>
        <v>ISQC(EE)1-36</v>
      </c>
      <c r="D97" s="202" t="str">
        <f>'Kontrollküsimustik - ISQC'!E97</f>
        <v>Ettevõte peab kehtestama poliitikad ja protseduurid, millega pannakse paika töövõtu kvaliteedi kontrollülevaatuse olemus, ajastus ja ulatus. Selliste poliitikate ja protseduuridega peab nõudma, et töövõtu aruannet ei dateerita enne töövõtu kvaliteedi kontrollülevaatuse lõppu.</v>
      </c>
      <c r="E97" s="195">
        <f>IF('Kontrollküsimustik - ISQC'!P97='Kontrollküsimustik - ISQC'!$Q$1,"",'Kontrollküsimustik - ISQC'!P97)</f>
      </c>
      <c r="F97" s="195">
        <f>IF('Kontrollküsimustik - ISQC'!O97='Kontrollküsimustik - ISQC'!$Q$1,"",'Kontrollküsimustik - ISQC'!O97)</f>
      </c>
      <c r="G97" s="218">
        <f t="shared" si="2"/>
      </c>
      <c r="H97" s="216">
        <f>IF('Kontrollküsimustik - ISQC'!G97="x","x","")</f>
      </c>
      <c r="I97" s="216">
        <f>IF('Kontrollküsimustik - ISQC'!H97="x","x","")</f>
      </c>
      <c r="J97" s="215">
        <f t="shared" si="3"/>
      </c>
      <c r="K97" s="216">
        <f>IF('Kontrollküsimustik - ISQC'!L97="x","x","")</f>
      </c>
      <c r="L97" s="216">
        <f>IF('Kontrollküsimustik - ISQC'!M97="x","x","")</f>
      </c>
    </row>
    <row r="98" spans="1:12" ht="39">
      <c r="A98" s="193">
        <f>'Kontrollküsimustik - ISQC'!A98</f>
        <v>84</v>
      </c>
      <c r="B98" s="194">
        <f>IF('Kontrollküsimustik - ISQC'!B98='Kontrollküsimustik - ISQC'!$P$1,"",'Kontrollküsimustik - ISQC'!B98)</f>
      </c>
      <c r="C98" s="194" t="str">
        <f>'Kontrollküsimustik - ISQC'!C98</f>
        <v>ISQC(EE)1-37</v>
      </c>
      <c r="D98" s="202" t="str">
        <f>'Kontrollküsimustik - ISQC'!E98</f>
        <v>Ettevõte peab kehtestama poliitikad ja protseduurid, millega nõutakse, et töövõtu kvaliteedi kontrollülevaatus sisaldaks:</v>
      </c>
      <c r="E98" s="195">
        <f>IF('Kontrollküsimustik - ISQC'!P98='Kontrollküsimustik - ISQC'!$Q$1,"",'Kontrollküsimustik - ISQC'!P98)</f>
      </c>
      <c r="F98" s="195">
        <f>IF('Kontrollküsimustik - ISQC'!O98='Kontrollküsimustik - ISQC'!$Q$1,"",'Kontrollküsimustik - ISQC'!O98)</f>
      </c>
      <c r="G98" s="218">
        <f t="shared" si="2"/>
      </c>
      <c r="H98" s="216">
        <f>IF('Kontrollküsimustik - ISQC'!G98="x","x","")</f>
      </c>
      <c r="I98" s="216">
        <f>IF('Kontrollküsimustik - ISQC'!H98="x","x","")</f>
      </c>
      <c r="J98" s="215">
        <f t="shared" si="3"/>
      </c>
      <c r="K98" s="216">
        <f>IF('Kontrollküsimustik - ISQC'!L98="x","x","")</f>
      </c>
      <c r="L98" s="216">
        <f>IF('Kontrollküsimustik - ISQC'!M98="x","x","")</f>
      </c>
    </row>
    <row r="99" spans="1:12" ht="26.25">
      <c r="A99" s="193">
        <f>'Kontrollküsimustik - ISQC'!A99</f>
        <v>85</v>
      </c>
      <c r="B99" s="194">
        <f>IF('Kontrollküsimustik - ISQC'!B99='Kontrollküsimustik - ISQC'!$P$1,"",'Kontrollküsimustik - ISQC'!B99)</f>
      </c>
      <c r="C99" s="194" t="str">
        <f>'Kontrollküsimustik - ISQC'!C99</f>
        <v>ISQC(EE)1-37</v>
      </c>
      <c r="D99" s="202" t="str">
        <f>'Kontrollküsimustik - ISQC'!E99</f>
        <v>(a) märkimisväärsete asjaolude arutamist töövõtupartneriga;</v>
      </c>
      <c r="E99" s="195">
        <f>IF('Kontrollküsimustik - ISQC'!P99='Kontrollküsimustik - ISQC'!$Q$1,"",'Kontrollküsimustik - ISQC'!P99)</f>
      </c>
      <c r="F99" s="195">
        <f>IF('Kontrollküsimustik - ISQC'!O99='Kontrollküsimustik - ISQC'!$Q$1,"",'Kontrollküsimustik - ISQC'!O99)</f>
      </c>
      <c r="G99" s="218">
        <f t="shared" si="2"/>
      </c>
      <c r="H99" s="216">
        <f>IF('Kontrollküsimustik - ISQC'!G99="x","x","")</f>
      </c>
      <c r="I99" s="216">
        <f>IF('Kontrollküsimustik - ISQC'!H99="x","x","")</f>
      </c>
      <c r="J99" s="215">
        <f t="shared" si="3"/>
      </c>
      <c r="K99" s="216">
        <f>IF('Kontrollküsimustik - ISQC'!L99="x","x","")</f>
      </c>
      <c r="L99" s="216">
        <f>IF('Kontrollküsimustik - ISQC'!M99="x","x","")</f>
      </c>
    </row>
    <row r="100" spans="1:12" ht="39">
      <c r="A100" s="193">
        <f>'Kontrollküsimustik - ISQC'!A100</f>
        <v>86</v>
      </c>
      <c r="B100" s="194">
        <f>IF('Kontrollküsimustik - ISQC'!B100='Kontrollküsimustik - ISQC'!$P$1,"",'Kontrollküsimustik - ISQC'!B100)</f>
      </c>
      <c r="C100" s="194" t="str">
        <f>'Kontrollküsimustik - ISQC'!C100</f>
        <v>ISQC(EE)1-37</v>
      </c>
      <c r="D100" s="202" t="str">
        <f>'Kontrollküsimustik - ISQC'!E100</f>
        <v>(b) finantsaruannete või muu käsitletava küsimuse osas esitatud informatsiooni ja väljapakutud aruande ülevaatamist;</v>
      </c>
      <c r="E100" s="195">
        <f>IF('Kontrollküsimustik - ISQC'!P100='Kontrollküsimustik - ISQC'!$Q$1,"",'Kontrollküsimustik - ISQC'!P100)</f>
      </c>
      <c r="F100" s="195">
        <f>IF('Kontrollküsimustik - ISQC'!O100='Kontrollküsimustik - ISQC'!$Q$1,"",'Kontrollküsimustik - ISQC'!O100)</f>
      </c>
      <c r="G100" s="218">
        <f t="shared" si="2"/>
      </c>
      <c r="H100" s="216">
        <f>IF('Kontrollküsimustik - ISQC'!G100="x","x","")</f>
      </c>
      <c r="I100" s="216">
        <f>IF('Kontrollküsimustik - ISQC'!H100="x","x","")</f>
      </c>
      <c r="J100" s="215">
        <f t="shared" si="3"/>
      </c>
      <c r="K100" s="216">
        <f>IF('Kontrollküsimustik - ISQC'!L100="x","x","")</f>
      </c>
      <c r="L100" s="216">
        <f>IF('Kontrollküsimustik - ISQC'!M100="x","x","")</f>
      </c>
    </row>
    <row r="101" spans="1:12" ht="51.75">
      <c r="A101" s="193">
        <f>'Kontrollküsimustik - ISQC'!A101</f>
        <v>87</v>
      </c>
      <c r="B101" s="194">
        <f>IF('Kontrollküsimustik - ISQC'!B101='Kontrollküsimustik - ISQC'!$P$1,"",'Kontrollküsimustik - ISQC'!B101)</f>
      </c>
      <c r="C101" s="194" t="str">
        <f>'Kontrollküsimustik - ISQC'!C101</f>
        <v>ISQC(EE)1-37</v>
      </c>
      <c r="D101" s="202" t="str">
        <f>'Kontrollküsimustik - ISQC'!E101</f>
        <v>(c) väljavalitud töövõtudokumentatsiooni ülevaatust, mis puudutab töövõtumeeskonna poolt tehtud märkimisväärseid otsustusi ja kokkuvõtteid, millele aruande formuleerimisel jõuti ja</v>
      </c>
      <c r="E101" s="195">
        <f>IF('Kontrollküsimustik - ISQC'!P101='Kontrollküsimustik - ISQC'!$Q$1,"",'Kontrollküsimustik - ISQC'!P101)</f>
      </c>
      <c r="F101" s="195">
        <f>IF('Kontrollküsimustik - ISQC'!O101='Kontrollküsimustik - ISQC'!$Q$1,"",'Kontrollküsimustik - ISQC'!O101)</f>
      </c>
      <c r="G101" s="218">
        <f t="shared" si="2"/>
      </c>
      <c r="H101" s="216">
        <f>IF('Kontrollküsimustik - ISQC'!G101="x","x","")</f>
      </c>
      <c r="I101" s="216">
        <f>IF('Kontrollküsimustik - ISQC'!H101="x","x","")</f>
      </c>
      <c r="J101" s="215">
        <f t="shared" si="3"/>
      </c>
      <c r="K101" s="216">
        <f>IF('Kontrollküsimustik - ISQC'!L101="x","x","")</f>
      </c>
      <c r="L101" s="216">
        <f>IF('Kontrollküsimustik - ISQC'!M101="x","x","")</f>
      </c>
    </row>
    <row r="102" spans="1:12" ht="39">
      <c r="A102" s="193">
        <f>'Kontrollküsimustik - ISQC'!A102</f>
        <v>88</v>
      </c>
      <c r="B102" s="194">
        <f>IF('Kontrollküsimustik - ISQC'!B102='Kontrollküsimustik - ISQC'!$P$1,"",'Kontrollküsimustik - ISQC'!B102)</f>
      </c>
      <c r="C102" s="194" t="str">
        <f>'Kontrollküsimustik - ISQC'!C102</f>
        <v>ISQC(EE)1-37</v>
      </c>
      <c r="D102" s="202" t="str">
        <f>'Kontrollküsimustik - ISQC'!E102</f>
        <v>(d) aruande formuleerimisel tehtud kokkuvõtete hindamist ja selle kaalumist, kas väljapakutud aruanne on asjakohane.</v>
      </c>
      <c r="E102" s="195">
        <f>IF('Kontrollküsimustik - ISQC'!P102='Kontrollküsimustik - ISQC'!$Q$1,"",'Kontrollküsimustik - ISQC'!P102)</f>
      </c>
      <c r="F102" s="195">
        <f>IF('Kontrollküsimustik - ISQC'!O102='Kontrollküsimustik - ISQC'!$Q$1,"",'Kontrollküsimustik - ISQC'!O102)</f>
      </c>
      <c r="G102" s="218">
        <f t="shared" si="2"/>
      </c>
      <c r="H102" s="216">
        <f>IF('Kontrollküsimustik - ISQC'!G102="x","x","")</f>
      </c>
      <c r="I102" s="216">
        <f>IF('Kontrollküsimustik - ISQC'!H102="x","x","")</f>
      </c>
      <c r="J102" s="215">
        <f t="shared" si="3"/>
      </c>
      <c r="K102" s="216">
        <f>IF('Kontrollküsimustik - ISQC'!L102="x","x","")</f>
      </c>
      <c r="L102" s="216">
        <f>IF('Kontrollküsimustik - ISQC'!M102="x","x","")</f>
      </c>
    </row>
    <row r="103" spans="1:12" ht="64.5">
      <c r="A103" s="193">
        <f>'Kontrollküsimustik - ISQC'!A103</f>
        <v>89</v>
      </c>
      <c r="B103" s="194">
        <f>IF('Kontrollküsimustik - ISQC'!B103='Kontrollküsimustik - ISQC'!$P$1,"",'Kontrollküsimustik - ISQC'!B103)</f>
      </c>
      <c r="C103" s="194" t="str">
        <f>'Kontrollküsimustik - ISQC'!C103</f>
        <v>ISQC(EE)1-38</v>
      </c>
      <c r="D103" s="202" t="str">
        <f>'Kontrollküsimustik - ISQC'!E103</f>
        <v>Börsinimekirja kantud majandusüksuste finantsaruannete auditite osas peab ettevõte kehtestama poliitikad ja protseduurid, millega nõutakse, et töövõtu kvaliteedi kontrollülevaatuse hulka kuulub ka järgmise arvessevõtmine:</v>
      </c>
      <c r="E103" s="195">
        <f>IF('Kontrollküsimustik - ISQC'!P103='Kontrollküsimustik - ISQC'!$Q$1,"",'Kontrollküsimustik - ISQC'!P103)</f>
      </c>
      <c r="F103" s="195">
        <f>IF('Kontrollküsimustik - ISQC'!O103='Kontrollküsimustik - ISQC'!$Q$1,"",'Kontrollküsimustik - ISQC'!O103)</f>
      </c>
      <c r="G103" s="218">
        <f t="shared" si="2"/>
      </c>
      <c r="H103" s="216">
        <f>IF('Kontrollküsimustik - ISQC'!G103="x","x","")</f>
      </c>
      <c r="I103" s="216">
        <f>IF('Kontrollküsimustik - ISQC'!H103="x","x","")</f>
      </c>
      <c r="J103" s="215">
        <f t="shared" si="3"/>
      </c>
      <c r="K103" s="216">
        <f>IF('Kontrollküsimustik - ISQC'!L103="x","x","")</f>
      </c>
      <c r="L103" s="216">
        <f>IF('Kontrollküsimustik - ISQC'!M103="x","x","")</f>
      </c>
    </row>
    <row r="104" spans="1:12" ht="26.25">
      <c r="A104" s="193">
        <f>'Kontrollküsimustik - ISQC'!A104</f>
        <v>90</v>
      </c>
      <c r="B104" s="194">
        <f>IF('Kontrollküsimustik - ISQC'!B104='Kontrollküsimustik - ISQC'!$P$1,"",'Kontrollküsimustik - ISQC'!B104)</f>
      </c>
      <c r="C104" s="194" t="str">
        <f>'Kontrollküsimustik - ISQC'!C104</f>
        <v>ISQC(EE)1-38</v>
      </c>
      <c r="D104" s="202" t="str">
        <f>'Kontrollküsimustik - ISQC'!E104</f>
        <v>(a) töövõtumeeskonna poolne ettevõtte sõltumatuse hindamine seoses spetsiifilise töövõtuga;</v>
      </c>
      <c r="E104" s="195">
        <f>IF('Kontrollküsimustik - ISQC'!P104='Kontrollküsimustik - ISQC'!$Q$1,"",'Kontrollküsimustik - ISQC'!P104)</f>
      </c>
      <c r="F104" s="195">
        <f>IF('Kontrollküsimustik - ISQC'!O104='Kontrollküsimustik - ISQC'!$Q$1,"",'Kontrollküsimustik - ISQC'!O104)</f>
      </c>
      <c r="G104" s="218">
        <f t="shared" si="2"/>
      </c>
      <c r="H104" s="216">
        <f>IF('Kontrollküsimustik - ISQC'!G104="x","x","")</f>
      </c>
      <c r="I104" s="216">
        <f>IF('Kontrollküsimustik - ISQC'!H104="x","x","")</f>
      </c>
      <c r="J104" s="215">
        <f t="shared" si="3"/>
      </c>
      <c r="K104" s="216">
        <f>IF('Kontrollküsimustik - ISQC'!L104="x","x","")</f>
      </c>
      <c r="L104" s="216">
        <f>IF('Kontrollküsimustik - ISQC'!M104="x","x","")</f>
      </c>
    </row>
    <row r="105" spans="1:12" ht="64.5">
      <c r="A105" s="193">
        <f>'Kontrollküsimustik - ISQC'!A105</f>
        <v>91</v>
      </c>
      <c r="B105" s="194">
        <f>IF('Kontrollküsimustik - ISQC'!B105='Kontrollküsimustik - ISQC'!$P$1,"",'Kontrollküsimustik - ISQC'!B105)</f>
      </c>
      <c r="C105" s="194" t="str">
        <f>'Kontrollküsimustik - ISQC'!C105</f>
        <v>ISQC(EE)1-38</v>
      </c>
      <c r="D105" s="202" t="str">
        <f>'Kontrollküsimustik - ISQC'!E105</f>
        <v>(b) kas asjakohane konsultatsioon on aset leidnud arvamuste erinevusi hõlmavates küsimustes või muudes keerulistes või vaidlust tekitavates küsimustes ning sellistest konsultatsioonidest tulenevad kokkuvõtted ja</v>
      </c>
      <c r="E105" s="195">
        <f>IF('Kontrollküsimustik - ISQC'!P105='Kontrollküsimustik - ISQC'!$Q$1,"",'Kontrollküsimustik - ISQC'!P105)</f>
      </c>
      <c r="F105" s="195">
        <f>IF('Kontrollküsimustik - ISQC'!O105='Kontrollküsimustik - ISQC'!$Q$1,"",'Kontrollküsimustik - ISQC'!O105)</f>
      </c>
      <c r="G105" s="218">
        <f t="shared" si="2"/>
      </c>
      <c r="H105" s="216">
        <f>IF('Kontrollküsimustik - ISQC'!G105="x","x","")</f>
      </c>
      <c r="I105" s="216">
        <f>IF('Kontrollküsimustik - ISQC'!H105="x","x","")</f>
      </c>
      <c r="J105" s="215">
        <f t="shared" si="3"/>
      </c>
      <c r="K105" s="216">
        <f>IF('Kontrollküsimustik - ISQC'!L105="x","x","")</f>
      </c>
      <c r="L105" s="216">
        <f>IF('Kontrollküsimustik - ISQC'!M105="x","x","")</f>
      </c>
    </row>
    <row r="106" spans="1:12" ht="39">
      <c r="A106" s="193">
        <f>'Kontrollküsimustik - ISQC'!A106</f>
        <v>92</v>
      </c>
      <c r="B106" s="194">
        <f>IF('Kontrollküsimustik - ISQC'!B106='Kontrollküsimustik - ISQC'!$P$1,"",'Kontrollküsimustik - ISQC'!B106)</f>
      </c>
      <c r="C106" s="194" t="str">
        <f>'Kontrollküsimustik - ISQC'!C106</f>
        <v>ISQC(EE)1-38</v>
      </c>
      <c r="D106" s="202" t="str">
        <f>'Kontrollküsimustik - ISQC'!E106</f>
        <v>(c) kas ülevaatuseks väljavalitud dokumentatsioon kajastab märkimisväärsete otsustustega seoses tehtud tööd ja toetab kokkuvõtteid, millele jõuti.</v>
      </c>
      <c r="E106" s="195">
        <f>IF('Kontrollküsimustik - ISQC'!P106='Kontrollküsimustik - ISQC'!$Q$1,"",'Kontrollküsimustik - ISQC'!P106)</f>
      </c>
      <c r="F106" s="195">
        <f>IF('Kontrollküsimustik - ISQC'!O106='Kontrollküsimustik - ISQC'!$Q$1,"",'Kontrollküsimustik - ISQC'!O106)</f>
      </c>
      <c r="G106" s="218">
        <f t="shared" si="2"/>
      </c>
      <c r="H106" s="216">
        <f>IF('Kontrollküsimustik - ISQC'!G106="x","x","")</f>
      </c>
      <c r="I106" s="216">
        <f>IF('Kontrollküsimustik - ISQC'!H106="x","x","")</f>
      </c>
      <c r="J106" s="215">
        <f t="shared" si="3"/>
      </c>
      <c r="K106" s="216">
        <f>IF('Kontrollküsimustik - ISQC'!L106="x","x","")</f>
      </c>
      <c r="L106" s="216">
        <f>IF('Kontrollküsimustik - ISQC'!M106="x","x","")</f>
      </c>
    </row>
    <row r="107" spans="1:12" ht="77.25">
      <c r="A107" s="193">
        <f>'Kontrollküsimustik - ISQC'!A107</f>
        <v>93</v>
      </c>
      <c r="B107" s="194" t="str">
        <f>IF('Kontrollküsimustik - ISQC'!B107='Kontrollküsimustik - ISQC'!$P$1,"",'Kontrollküsimustik - ISQC'!B107)</f>
        <v>Töövõtu kvaliteedi kontrollülevaatajate sobivuse kriteeriumid</v>
      </c>
      <c r="C107" s="194" t="str">
        <f>'Kontrollküsimustik - ISQC'!C107</f>
        <v>ISQC(EE)1-39</v>
      </c>
      <c r="D107" s="202" t="str">
        <f>'Kontrollküsimustik - ISQC'!E107</f>
        <v>Ettevõte peab kehtestama poliitikad ja protseduurid selleks, et käsitleda töövõtu kvaliteedi kontrollülevaatajate ametissenimetamist ja teha kindlaks nende sobivus järgmise abil:</v>
      </c>
      <c r="E107" s="195">
        <f>IF('Kontrollküsimustik - ISQC'!P107='Kontrollküsimustik - ISQC'!$Q$1,"",'Kontrollküsimustik - ISQC'!P107)</f>
      </c>
      <c r="F107" s="195">
        <f>IF('Kontrollküsimustik - ISQC'!O107='Kontrollküsimustik - ISQC'!$Q$1,"",'Kontrollküsimustik - ISQC'!O107)</f>
      </c>
      <c r="G107" s="218">
        <f t="shared" si="2"/>
      </c>
      <c r="H107" s="216">
        <f>IF('Kontrollküsimustik - ISQC'!G107="x","x","")</f>
      </c>
      <c r="I107" s="216">
        <f>IF('Kontrollküsimustik - ISQC'!H107="x","x","")</f>
      </c>
      <c r="J107" s="215">
        <f t="shared" si="3"/>
      </c>
      <c r="K107" s="216">
        <f>IF('Kontrollküsimustik - ISQC'!L107="x","x","")</f>
      </c>
      <c r="L107" s="216">
        <f>IF('Kontrollküsimustik - ISQC'!M107="x","x","")</f>
      </c>
    </row>
    <row r="108" spans="1:12" ht="39">
      <c r="A108" s="193">
        <f>'Kontrollküsimustik - ISQC'!A108</f>
        <v>94</v>
      </c>
      <c r="B108" s="194">
        <f>IF('Kontrollküsimustik - ISQC'!B108='Kontrollküsimustik - ISQC'!$P$1,"",'Kontrollküsimustik - ISQC'!B108)</f>
      </c>
      <c r="C108" s="194" t="str">
        <f>'Kontrollküsimustik - ISQC'!C108</f>
        <v>ISQC(EE)1-39</v>
      </c>
      <c r="D108" s="202" t="str">
        <f>'Kontrollküsimustik - ISQC'!E108</f>
        <v>(a) selle rolli täitmiseks nõutavad tehnilised kvalifikatsioonid, sealhulgas vajalikud
kogemused ja volitused ja</v>
      </c>
      <c r="E108" s="195">
        <f>IF('Kontrollküsimustik - ISQC'!P108='Kontrollküsimustik - ISQC'!$Q$1,"",'Kontrollküsimustik - ISQC'!P108)</f>
      </c>
      <c r="F108" s="195">
        <f>IF('Kontrollküsimustik - ISQC'!O108='Kontrollküsimustik - ISQC'!$Q$1,"",'Kontrollküsimustik - ISQC'!O108)</f>
      </c>
      <c r="G108" s="218">
        <f t="shared" si="2"/>
      </c>
      <c r="H108" s="216">
        <f>IF('Kontrollküsimustik - ISQC'!G108="x","x","")</f>
      </c>
      <c r="I108" s="216">
        <f>IF('Kontrollküsimustik - ISQC'!H108="x","x","")</f>
      </c>
      <c r="J108" s="215">
        <f t="shared" si="3"/>
      </c>
      <c r="K108" s="216">
        <f>IF('Kontrollküsimustik - ISQC'!L108="x","x","")</f>
      </c>
      <c r="L108" s="216">
        <f>IF('Kontrollküsimustik - ISQC'!M108="x","x","")</f>
      </c>
    </row>
    <row r="109" spans="1:12" ht="39">
      <c r="A109" s="193">
        <f>'Kontrollküsimustik - ISQC'!A109</f>
        <v>95</v>
      </c>
      <c r="B109" s="194">
        <f>IF('Kontrollküsimustik - ISQC'!B109='Kontrollküsimustik - ISQC'!$P$1,"",'Kontrollküsimustik - ISQC'!B109)</f>
      </c>
      <c r="C109" s="194" t="str">
        <f>'Kontrollküsimustik - ISQC'!C109</f>
        <v>ISQC(EE)1-39</v>
      </c>
      <c r="D109" s="202" t="str">
        <f>'Kontrollküsimustik - ISQC'!E109</f>
        <v>(b) millisel määral saab töövõtu kvaliteedi kontrollülevaatajaga töövõtu osas konsulteerida ilma ülevaataja objektiivsust kahjustamata.</v>
      </c>
      <c r="E109" s="195">
        <f>IF('Kontrollküsimustik - ISQC'!P109='Kontrollküsimustik - ISQC'!$Q$1,"",'Kontrollküsimustik - ISQC'!P109)</f>
      </c>
      <c r="F109" s="195">
        <f>IF('Kontrollküsimustik - ISQC'!O109='Kontrollküsimustik - ISQC'!$Q$1,"",'Kontrollküsimustik - ISQC'!O109)</f>
      </c>
      <c r="G109" s="218">
        <f t="shared" si="2"/>
      </c>
      <c r="H109" s="216">
        <f>IF('Kontrollküsimustik - ISQC'!G109="x","x","")</f>
      </c>
      <c r="I109" s="216">
        <f>IF('Kontrollküsimustik - ISQC'!H109="x","x","")</f>
      </c>
      <c r="J109" s="215">
        <f t="shared" si="3"/>
      </c>
      <c r="K109" s="216">
        <f>IF('Kontrollküsimustik - ISQC'!L109="x","x","")</f>
      </c>
      <c r="L109" s="216">
        <f>IF('Kontrollküsimustik - ISQC'!M109="x","x","")</f>
      </c>
    </row>
    <row r="110" spans="1:12" ht="39">
      <c r="A110" s="193">
        <f>'Kontrollküsimustik - ISQC'!A110</f>
        <v>96</v>
      </c>
      <c r="B110" s="194">
        <f>IF('Kontrollküsimustik - ISQC'!B110='Kontrollküsimustik - ISQC'!$P$1,"",'Kontrollküsimustik - ISQC'!B110)</f>
      </c>
      <c r="C110" s="194" t="str">
        <f>'Kontrollküsimustik - ISQC'!C110</f>
        <v>ISQC(EE)1-40</v>
      </c>
      <c r="D110" s="202" t="str">
        <f>'Kontrollküsimustik - ISQC'!E110</f>
        <v>Ettevõte peab kehtestama poliitikad ja protseduurid, mis on kavandatud töövõtu kvaliteedi kontrollülevaataja objektiivsuse säilitamiseks.</v>
      </c>
      <c r="E110" s="195">
        <f>IF('Kontrollküsimustik - ISQC'!P110='Kontrollküsimustik - ISQC'!$Q$1,"",'Kontrollküsimustik - ISQC'!P110)</f>
      </c>
      <c r="F110" s="195">
        <f>IF('Kontrollküsimustik - ISQC'!O110='Kontrollküsimustik - ISQC'!$Q$1,"",'Kontrollküsimustik - ISQC'!O110)</f>
      </c>
      <c r="G110" s="218">
        <f t="shared" si="2"/>
      </c>
      <c r="H110" s="216">
        <f>IF('Kontrollküsimustik - ISQC'!G110="x","x","")</f>
      </c>
      <c r="I110" s="216">
        <f>IF('Kontrollküsimustik - ISQC'!H110="x","x","")</f>
      </c>
      <c r="J110" s="215">
        <f t="shared" si="3"/>
      </c>
      <c r="K110" s="216">
        <f>IF('Kontrollküsimustik - ISQC'!L110="x","x","")</f>
      </c>
      <c r="L110" s="216">
        <f>IF('Kontrollküsimustik - ISQC'!M110="x","x","")</f>
      </c>
    </row>
    <row r="111" spans="1:12" ht="51.75">
      <c r="A111" s="193">
        <f>'Kontrollküsimustik - ISQC'!A111</f>
        <v>97</v>
      </c>
      <c r="B111" s="194">
        <f>IF('Kontrollküsimustik - ISQC'!B111='Kontrollküsimustik - ISQC'!$P$1,"",'Kontrollküsimustik - ISQC'!B111)</f>
      </c>
      <c r="C111" s="194" t="str">
        <f>'Kontrollküsimustik - ISQC'!C111</f>
        <v>ISQC(EE)1-41</v>
      </c>
      <c r="D111" s="202" t="str">
        <f>'Kontrollküsimustik - ISQC'!E111</f>
        <v>Ettevõtte poliitikad ja protseduurid peavad sätestama töövõtu kvaliteedi kontrollülevaataja asendamise juhtudel, kus ülevaataja võimelisus viia läbi objektiivne ülevaatus võib olla kahjustatud.</v>
      </c>
      <c r="E111" s="195">
        <f>IF('Kontrollküsimustik - ISQC'!P111='Kontrollküsimustik - ISQC'!$Q$1,"",'Kontrollküsimustik - ISQC'!P111)</f>
      </c>
      <c r="F111" s="195">
        <f>IF('Kontrollküsimustik - ISQC'!O111='Kontrollküsimustik - ISQC'!$Q$1,"",'Kontrollküsimustik - ISQC'!O111)</f>
      </c>
      <c r="G111" s="218">
        <f t="shared" si="2"/>
      </c>
      <c r="H111" s="216">
        <f>IF('Kontrollküsimustik - ISQC'!G111="x","x","")</f>
      </c>
      <c r="I111" s="216">
        <f>IF('Kontrollküsimustik - ISQC'!H111="x","x","")</f>
      </c>
      <c r="J111" s="215">
        <f t="shared" si="3"/>
      </c>
      <c r="K111" s="216">
        <f>IF('Kontrollküsimustik - ISQC'!L111="x","x","")</f>
      </c>
      <c r="L111" s="216">
        <f>IF('Kontrollküsimustik - ISQC'!M111="x","x","")</f>
      </c>
    </row>
    <row r="112" spans="1:12" ht="77.25">
      <c r="A112" s="193">
        <f>'Kontrollküsimustik - ISQC'!A112</f>
        <v>98</v>
      </c>
      <c r="B112" s="194" t="str">
        <f>IF('Kontrollküsimustik - ISQC'!B112='Kontrollküsimustik - ISQC'!$P$1,"",'Kontrollküsimustik - ISQC'!B112)</f>
        <v>Töövõtu kvaliteedi kontrollülevaatuse dokumenteerimine</v>
      </c>
      <c r="C112" s="194" t="str">
        <f>'Kontrollküsimustik - ISQC'!C112</f>
        <v>ISQC(EE)1-42</v>
      </c>
      <c r="D112" s="202" t="str">
        <f>'Kontrollküsimustik - ISQC'!E112</f>
        <v>Töövõtu kvaliteedi kontrollülevaatuse dokumentatsiooni osas peab ettevõte kehtestama poliitikad ja protseduurid, millega nõutakse selle dokumenteerimist, et:</v>
      </c>
      <c r="E112" s="195">
        <f>IF('Kontrollküsimustik - ISQC'!P112='Kontrollküsimustik - ISQC'!$Q$1,"",'Kontrollküsimustik - ISQC'!P112)</f>
      </c>
      <c r="F112" s="195">
        <f>IF('Kontrollküsimustik - ISQC'!O112='Kontrollküsimustik - ISQC'!$Q$1,"",'Kontrollküsimustik - ISQC'!O112)</f>
      </c>
      <c r="G112" s="218">
        <f t="shared" si="2"/>
      </c>
      <c r="H112" s="216">
        <f>IF('Kontrollküsimustik - ISQC'!G112="x","x","")</f>
      </c>
      <c r="I112" s="216">
        <f>IF('Kontrollküsimustik - ISQC'!H112="x","x","")</f>
      </c>
      <c r="J112" s="215">
        <f t="shared" si="3"/>
      </c>
      <c r="K112" s="216">
        <f>IF('Kontrollküsimustik - ISQC'!L112="x","x","")</f>
      </c>
      <c r="L112" s="216">
        <f>IF('Kontrollküsimustik - ISQC'!M112="x","x","")</f>
      </c>
    </row>
    <row r="113" spans="1:12" ht="39">
      <c r="A113" s="193">
        <f>'Kontrollküsimustik - ISQC'!A113</f>
        <v>99</v>
      </c>
      <c r="B113" s="194">
        <f>IF('Kontrollküsimustik - ISQC'!B113='Kontrollküsimustik - ISQC'!$P$1,"",'Kontrollküsimustik - ISQC'!B113)</f>
      </c>
      <c r="C113" s="194" t="str">
        <f>'Kontrollküsimustik - ISQC'!C113</f>
        <v>ISQC(EE)1-42</v>
      </c>
      <c r="D113" s="202" t="str">
        <f>'Kontrollküsimustik - ISQC'!E113</f>
        <v>(a) töövõtu kvaliteedi kontrollülevaatust käsitlevate ettevõtte poliitikate poolt nõutud protseduurid on läbi viidud;</v>
      </c>
      <c r="E113" s="195">
        <f>IF('Kontrollküsimustik - ISQC'!P113='Kontrollküsimustik - ISQC'!$Q$1,"",'Kontrollküsimustik - ISQC'!P113)</f>
      </c>
      <c r="F113" s="195">
        <f>IF('Kontrollküsimustik - ISQC'!O113='Kontrollküsimustik - ISQC'!$Q$1,"",'Kontrollküsimustik - ISQC'!O113)</f>
      </c>
      <c r="G113" s="218">
        <f t="shared" si="2"/>
      </c>
      <c r="H113" s="216">
        <f>IF('Kontrollküsimustik - ISQC'!G113="x","x","")</f>
      </c>
      <c r="I113" s="216">
        <f>IF('Kontrollküsimustik - ISQC'!H113="x","x","")</f>
      </c>
      <c r="J113" s="215">
        <f t="shared" si="3"/>
      </c>
      <c r="K113" s="216">
        <f>IF('Kontrollküsimustik - ISQC'!L113="x","x","")</f>
      </c>
      <c r="L113" s="216">
        <f>IF('Kontrollküsimustik - ISQC'!M113="x","x","")</f>
      </c>
    </row>
    <row r="114" spans="1:12" ht="26.25">
      <c r="A114" s="193">
        <f>'Kontrollküsimustik - ISQC'!A114</f>
        <v>100</v>
      </c>
      <c r="B114" s="194">
        <f>IF('Kontrollküsimustik - ISQC'!B114='Kontrollküsimustik - ISQC'!$P$1,"",'Kontrollküsimustik - ISQC'!B114)</f>
      </c>
      <c r="C114" s="194" t="str">
        <f>'Kontrollküsimustik - ISQC'!C114</f>
        <v>ISQC(EE)1-42</v>
      </c>
      <c r="D114" s="202" t="str">
        <f>'Kontrollküsimustik - ISQC'!E114</f>
        <v>(b) töövõtu kvaliteedi kontrollülevaatus on lõpetatud aruande kuupäeval või enne seda ja</v>
      </c>
      <c r="E114" s="195">
        <f>IF('Kontrollküsimustik - ISQC'!P114='Kontrollküsimustik - ISQC'!$Q$1,"",'Kontrollküsimustik - ISQC'!P114)</f>
      </c>
      <c r="F114" s="195">
        <f>IF('Kontrollküsimustik - ISQC'!O114='Kontrollküsimustik - ISQC'!$Q$1,"",'Kontrollküsimustik - ISQC'!O114)</f>
      </c>
      <c r="G114" s="218">
        <f t="shared" si="2"/>
      </c>
      <c r="H114" s="216">
        <f>IF('Kontrollküsimustik - ISQC'!G114="x","x","")</f>
      </c>
      <c r="I114" s="216">
        <f>IF('Kontrollküsimustik - ISQC'!H114="x","x","")</f>
      </c>
      <c r="J114" s="215">
        <f t="shared" si="3"/>
      </c>
      <c r="K114" s="216">
        <f>IF('Kontrollküsimustik - ISQC'!L114="x","x","")</f>
      </c>
      <c r="L114" s="216">
        <f>IF('Kontrollküsimustik - ISQC'!M114="x","x","")</f>
      </c>
    </row>
    <row r="115" spans="1:12" ht="64.5">
      <c r="A115" s="193">
        <f>'Kontrollküsimustik - ISQC'!A115</f>
        <v>101</v>
      </c>
      <c r="B115" s="194">
        <f>IF('Kontrollküsimustik - ISQC'!B115='Kontrollküsimustik - ISQC'!$P$1,"",'Kontrollküsimustik - ISQC'!B115)</f>
      </c>
      <c r="C115" s="194" t="str">
        <f>'Kontrollküsimustik - ISQC'!C115</f>
        <v>ISQC(EE)1-42</v>
      </c>
      <c r="D115" s="202" t="str">
        <f>'Kontrollküsimustik - ISQC'!E115</f>
        <v>(c) ülevaataja ei ole teadlik mis tahes lahendamata asjaoludest, mis paneksid ülevaataja uskuma, et töövõtumeeskonna poolt tehtud märkimisväärsed otsustused ja kokkuvõtted, millele jõuti, ei olnud asjakohased.</v>
      </c>
      <c r="E115" s="195">
        <f>IF('Kontrollküsimustik - ISQC'!P115='Kontrollküsimustik - ISQC'!$Q$1,"",'Kontrollküsimustik - ISQC'!P115)</f>
      </c>
      <c r="F115" s="195">
        <f>IF('Kontrollküsimustik - ISQC'!O115='Kontrollküsimustik - ISQC'!$Q$1,"",'Kontrollküsimustik - ISQC'!O115)</f>
      </c>
      <c r="G115" s="218">
        <f t="shared" si="2"/>
      </c>
      <c r="H115" s="216">
        <f>IF('Kontrollküsimustik - ISQC'!G115="x","x","")</f>
      </c>
      <c r="I115" s="216">
        <f>IF('Kontrollküsimustik - ISQC'!H115="x","x","")</f>
      </c>
      <c r="J115" s="215">
        <f t="shared" si="3"/>
      </c>
      <c r="K115" s="216">
        <f>IF('Kontrollküsimustik - ISQC'!L115="x","x","")</f>
      </c>
      <c r="L115" s="216">
        <f>IF('Kontrollküsimustik - ISQC'!M115="x","x","")</f>
      </c>
    </row>
    <row r="116" spans="1:12" ht="77.25">
      <c r="A116" s="193">
        <f>'Kontrollküsimustik - ISQC'!A116</f>
        <v>102</v>
      </c>
      <c r="B116" s="194" t="str">
        <f>IF('Kontrollküsimustik - ISQC'!B116='Kontrollküsimustik - ISQC'!$P$1,"",'Kontrollküsimustik - ISQC'!B116)</f>
        <v>Arvamuste erinevused</v>
      </c>
      <c r="C116" s="194" t="str">
        <f>'Kontrollküsimustik - ISQC'!C116</f>
        <v>ISQC(EE)1-43</v>
      </c>
      <c r="D116" s="202" t="str">
        <f>'Kontrollküsimustik - ISQC'!E116</f>
        <v>Ettevõte peab kehtestama poliitikad ja protseduurid käsitlemaks ja lahendamaks arvamuse erinevusi töövõtumeeskonna seas, arvamuse erinevusi nendega, kellega konsulteeriti  ning, kus rakendatav, töövõtupartneri ja töövõtu kvaliteedi kontrollülevaataja vahel.</v>
      </c>
      <c r="E116" s="195">
        <f>IF('Kontrollküsimustik - ISQC'!P116='Kontrollküsimustik - ISQC'!$Q$1,"",'Kontrollküsimustik - ISQC'!P116)</f>
      </c>
      <c r="F116" s="195">
        <f>IF('Kontrollküsimustik - ISQC'!O116='Kontrollküsimustik - ISQC'!$Q$1,"",'Kontrollküsimustik - ISQC'!O116)</f>
      </c>
      <c r="G116" s="218">
        <f t="shared" si="2"/>
      </c>
      <c r="H116" s="216">
        <f>IF('Kontrollküsimustik - ISQC'!G116="x","x","")</f>
      </c>
      <c r="I116" s="216">
        <f>IF('Kontrollküsimustik - ISQC'!H116="x","x","")</f>
      </c>
      <c r="J116" s="215">
        <f t="shared" si="3"/>
      </c>
      <c r="K116" s="216">
        <f>IF('Kontrollküsimustik - ISQC'!L116="x","x","")</f>
      </c>
      <c r="L116" s="216">
        <f>IF('Kontrollküsimustik - ISQC'!M116="x","x","")</f>
      </c>
    </row>
    <row r="117" spans="1:12" ht="26.25">
      <c r="A117" s="193">
        <f>'Kontrollküsimustik - ISQC'!A117</f>
        <v>103</v>
      </c>
      <c r="B117" s="194">
        <f>IF('Kontrollküsimustik - ISQC'!B117='Kontrollküsimustik - ISQC'!$P$1,"",'Kontrollküsimustik - ISQC'!B117)</f>
      </c>
      <c r="C117" s="194" t="str">
        <f>'Kontrollküsimustik - ISQC'!C117</f>
        <v>ISQC(EE)1-44</v>
      </c>
      <c r="D117" s="202" t="str">
        <f>'Kontrollküsimustik - ISQC'!E117</f>
        <v>Selliste poliitikate ja protseduuridega peab nõudma, et:</v>
      </c>
      <c r="E117" s="195">
        <f>IF('Kontrollküsimustik - ISQC'!P117='Kontrollküsimustik - ISQC'!$Q$1,"",'Kontrollküsimustik - ISQC'!P117)</f>
      </c>
      <c r="F117" s="195">
        <f>IF('Kontrollküsimustik - ISQC'!O117='Kontrollküsimustik - ISQC'!$Q$1,"",'Kontrollküsimustik - ISQC'!O117)</f>
      </c>
      <c r="G117" s="218">
        <f t="shared" si="2"/>
      </c>
      <c r="H117" s="216">
        <f>IF('Kontrollküsimustik - ISQC'!G117="x","x","")</f>
      </c>
      <c r="I117" s="216">
        <f>IF('Kontrollküsimustik - ISQC'!H117="x","x","")</f>
      </c>
      <c r="J117" s="215">
        <f t="shared" si="3"/>
      </c>
      <c r="K117" s="216">
        <f>IF('Kontrollküsimustik - ISQC'!L117="x","x","")</f>
      </c>
      <c r="L117" s="216">
        <f>IF('Kontrollküsimustik - ISQC'!M117="x","x","")</f>
      </c>
    </row>
    <row r="118" spans="1:12" ht="26.25">
      <c r="A118" s="193">
        <f>'Kontrollküsimustik - ISQC'!A118</f>
        <v>104</v>
      </c>
      <c r="B118" s="194">
        <f>IF('Kontrollküsimustik - ISQC'!B118='Kontrollküsimustik - ISQC'!$P$1,"",'Kontrollküsimustik - ISQC'!B118)</f>
      </c>
      <c r="C118" s="194" t="str">
        <f>'Kontrollküsimustik - ISQC'!C118</f>
        <v>ISQC(EE)1-44</v>
      </c>
      <c r="D118" s="202" t="str">
        <f>'Kontrollküsimustik - ISQC'!E118</f>
        <v>(a) kokkuvõtted, millele jõuti, on dokumenteeritud ja rakendatud ja</v>
      </c>
      <c r="E118" s="195">
        <f>IF('Kontrollküsimustik - ISQC'!P118='Kontrollküsimustik - ISQC'!$Q$1,"",'Kontrollküsimustik - ISQC'!P118)</f>
      </c>
      <c r="F118" s="195">
        <f>IF('Kontrollküsimustik - ISQC'!O118='Kontrollküsimustik - ISQC'!$Q$1,"",'Kontrollküsimustik - ISQC'!O118)</f>
      </c>
      <c r="G118" s="218">
        <f t="shared" si="2"/>
      </c>
      <c r="H118" s="216">
        <f>IF('Kontrollküsimustik - ISQC'!G118="x","x","")</f>
      </c>
      <c r="I118" s="216">
        <f>IF('Kontrollküsimustik - ISQC'!H118="x","x","")</f>
      </c>
      <c r="J118" s="215">
        <f t="shared" si="3"/>
      </c>
      <c r="K118" s="216">
        <f>IF('Kontrollküsimustik - ISQC'!L118="x","x","")</f>
      </c>
      <c r="L118" s="216">
        <f>IF('Kontrollküsimustik - ISQC'!M118="x","x","")</f>
      </c>
    </row>
    <row r="119" spans="1:12" ht="26.25">
      <c r="A119" s="193">
        <f>'Kontrollküsimustik - ISQC'!A119</f>
        <v>105</v>
      </c>
      <c r="B119" s="194">
        <f>IF('Kontrollküsimustik - ISQC'!B119='Kontrollküsimustik - ISQC'!$P$1,"",'Kontrollküsimustik - ISQC'!B119)</f>
      </c>
      <c r="C119" s="194" t="str">
        <f>'Kontrollküsimustik - ISQC'!C119</f>
        <v>ISQC(EE)1-44</v>
      </c>
      <c r="D119" s="202" t="str">
        <f>'Kontrollküsimustik - ISQC'!E119</f>
        <v>(b) aruannet ei dateerita enne, kui asjaolu on lahendatud.</v>
      </c>
      <c r="E119" s="195">
        <f>IF('Kontrollküsimustik - ISQC'!P119='Kontrollküsimustik - ISQC'!$Q$1,"",'Kontrollküsimustik - ISQC'!P119)</f>
      </c>
      <c r="F119" s="195">
        <f>IF('Kontrollküsimustik - ISQC'!O119='Kontrollküsimustik - ISQC'!$Q$1,"",'Kontrollküsimustik - ISQC'!O119)</f>
      </c>
      <c r="G119" s="218">
        <f t="shared" si="2"/>
      </c>
      <c r="H119" s="216">
        <f>IF('Kontrollküsimustik - ISQC'!G119="x","x","")</f>
      </c>
      <c r="I119" s="216">
        <f>IF('Kontrollküsimustik - ISQC'!H119="x","x","")</f>
      </c>
      <c r="J119" s="215">
        <f t="shared" si="3"/>
      </c>
      <c r="K119" s="216">
        <f>IF('Kontrollküsimustik - ISQC'!L119="x","x","")</f>
      </c>
      <c r="L119" s="216">
        <f>IF('Kontrollküsimustik - ISQC'!M119="x","x","")</f>
      </c>
    </row>
    <row r="120" spans="1:12" ht="51.75">
      <c r="A120" s="193">
        <f>'Kontrollküsimustik - ISQC'!A120</f>
        <v>106</v>
      </c>
      <c r="B120" s="194" t="str">
        <f>IF('Kontrollküsimustik - ISQC'!B120='Kontrollküsimustik - ISQC'!$P$1,"",'Kontrollküsimustik - ISQC'!B120)</f>
        <v>Töövõtu dokumentatsioon</v>
      </c>
      <c r="C120" s="194" t="str">
        <f>'Kontrollküsimustik - ISQC'!C120</f>
        <v>ISQC(EE)1-45</v>
      </c>
      <c r="D120" s="202" t="str">
        <f>'Kontrollküsimustik - ISQC'!E120</f>
        <v>Ettevõte peab kehtestama töövõtumeeskondade jaoks poliitikad ja protseduurid lõplike töövõtufailide kokkupaneku õigeaegseks lõpuleviimiseks pärast seda, kui töövõtu aruanded on lõpetatud.</v>
      </c>
      <c r="E120" s="195">
        <f>IF('Kontrollküsimustik - ISQC'!P120='Kontrollküsimustik - ISQC'!$Q$1,"",'Kontrollküsimustik - ISQC'!P120)</f>
      </c>
      <c r="F120" s="195">
        <f>IF('Kontrollküsimustik - ISQC'!O120='Kontrollküsimustik - ISQC'!$Q$1,"",'Kontrollküsimustik - ISQC'!O120)</f>
      </c>
      <c r="G120" s="218">
        <f t="shared" si="2"/>
      </c>
      <c r="H120" s="216">
        <f>IF('Kontrollküsimustik - ISQC'!G120="x","x","")</f>
      </c>
      <c r="I120" s="216">
        <f>IF('Kontrollküsimustik - ISQC'!H120="x","x","")</f>
      </c>
      <c r="J120" s="215">
        <f t="shared" si="3"/>
      </c>
      <c r="K120" s="216">
        <f>IF('Kontrollküsimustik - ISQC'!L120="x","x","")</f>
      </c>
      <c r="L120" s="216">
        <f>IF('Kontrollküsimustik - ISQC'!M120="x","x","")</f>
      </c>
    </row>
    <row r="121" spans="1:12" ht="51.75">
      <c r="A121" s="193">
        <f>'Kontrollküsimustik - ISQC'!A121</f>
        <v>107</v>
      </c>
      <c r="B121" s="194">
        <f>IF('Kontrollküsimustik - ISQC'!B121='Kontrollküsimustik - ISQC'!$P$1,"",'Kontrollküsimustik - ISQC'!B121)</f>
      </c>
      <c r="C121" s="194" t="str">
        <f>'Kontrollküsimustik - ISQC'!C121</f>
        <v>ISQC(EE)1-46</v>
      </c>
      <c r="D121" s="202" t="str">
        <f>'Kontrollküsimustik - ISQC'!E121</f>
        <v>Ettevõte peab kehtestama poliitikad ja protseduurid, mis on kavandatud töövõtu dokumentatsiooni konfidentsiaalsuse, vastutava hoiu, terviklikkuse, juurdepääsetavuse ja taasleitavuse säilitamiseks.</v>
      </c>
      <c r="E121" s="195">
        <f>IF('Kontrollküsimustik - ISQC'!P121='Kontrollküsimustik - ISQC'!$Q$1,"",'Kontrollküsimustik - ISQC'!P121)</f>
      </c>
      <c r="F121" s="195">
        <f>IF('Kontrollküsimustik - ISQC'!O121='Kontrollküsimustik - ISQC'!$Q$1,"",'Kontrollküsimustik - ISQC'!O121)</f>
      </c>
      <c r="G121" s="218">
        <f t="shared" si="2"/>
      </c>
      <c r="H121" s="216">
        <f>IF('Kontrollküsimustik - ISQC'!G121="x","x","")</f>
      </c>
      <c r="I121" s="216">
        <f>IF('Kontrollküsimustik - ISQC'!H121="x","x","")</f>
      </c>
      <c r="J121" s="215">
        <f t="shared" si="3"/>
      </c>
      <c r="K121" s="216">
        <f>IF('Kontrollküsimustik - ISQC'!L121="x","x","")</f>
      </c>
      <c r="L121" s="216">
        <f>IF('Kontrollküsimustik - ISQC'!M121="x","x","")</f>
      </c>
    </row>
    <row r="122" spans="1:12" ht="64.5">
      <c r="A122" s="193">
        <f>'Kontrollküsimustik - ISQC'!A122</f>
        <v>108</v>
      </c>
      <c r="B122" s="194">
        <f>IF('Kontrollküsimustik - ISQC'!B122='Kontrollküsimustik - ISQC'!$P$1,"",'Kontrollküsimustik - ISQC'!B122)</f>
      </c>
      <c r="C122" s="194" t="str">
        <f>'Kontrollküsimustik - ISQC'!C122</f>
        <v>ISQC(EE)1-47</v>
      </c>
      <c r="D122" s="202" t="str">
        <f>'Kontrollküsimustik - ISQC'!E122</f>
        <v>Ettevõte peab kehtestama poliitikad ja protseduurid töövõtu dokumentatsiooni säilitamiseks perioodi jooksul, mis on piisav ettevõtte vajaduste rahuldamiseks või mis on nõutud seaduse või regulatsiooniga.</v>
      </c>
      <c r="E122" s="195">
        <f>IF('Kontrollküsimustik - ISQC'!P122='Kontrollküsimustik - ISQC'!$Q$1,"",'Kontrollküsimustik - ISQC'!P122)</f>
      </c>
      <c r="F122" s="195">
        <f>IF('Kontrollküsimustik - ISQC'!O122='Kontrollküsimustik - ISQC'!$Q$1,"",'Kontrollküsimustik - ISQC'!O122)</f>
      </c>
      <c r="G122" s="218">
        <f t="shared" si="2"/>
      </c>
      <c r="H122" s="216">
        <f>IF('Kontrollküsimustik - ISQC'!G122="x","x","")</f>
      </c>
      <c r="I122" s="216">
        <f>IF('Kontrollküsimustik - ISQC'!H122="x","x","")</f>
      </c>
      <c r="J122" s="215">
        <f t="shared" si="3"/>
      </c>
      <c r="K122" s="216">
        <f>IF('Kontrollküsimustik - ISQC'!L122="x","x","")</f>
      </c>
      <c r="L122" s="216">
        <f>IF('Kontrollküsimustik - ISQC'!M122="x","x","")</f>
      </c>
    </row>
    <row r="123" spans="1:12" ht="15">
      <c r="A123" s="196"/>
      <c r="B123" s="197">
        <f>IF('Kontrollküsimustik - ISQC'!B123='Kontrollküsimustik - ISQC'!$P$1,"",'Kontrollküsimustik - ISQC'!B123)</f>
      </c>
      <c r="C123" s="198" t="str">
        <f>'Kontrollküsimustik - ISQC'!C123</f>
        <v>Monitoorimine</v>
      </c>
      <c r="D123" s="201"/>
      <c r="E123" s="199"/>
      <c r="F123" s="199"/>
      <c r="G123" s="218"/>
      <c r="H123" s="216"/>
      <c r="I123" s="216"/>
      <c r="J123" s="215"/>
      <c r="K123" s="216"/>
      <c r="L123" s="216"/>
    </row>
    <row r="124" spans="1:12" ht="115.5">
      <c r="A124" s="193">
        <f>'Kontrollküsimustik - ISQC'!A124</f>
        <v>109</v>
      </c>
      <c r="B124" s="194" t="str">
        <f>IF('Kontrollküsimustik - ISQC'!B124='Kontrollküsimustik - ISQC'!$P$1,"",'Kontrollküsimustik - ISQC'!B124)</f>
        <v>Ettevõtte kvaliteedikontrolli poliitikate ja -protseduuride monitoorimine</v>
      </c>
      <c r="C124" s="194" t="str">
        <f>'Kontrollküsimustik - ISQC'!C124</f>
        <v>ISQC(EE)1-48</v>
      </c>
      <c r="D124" s="202" t="str">
        <f>'Kontrollküsimustik - ISQC'!E124</f>
        <v>Ettevõte peab looma monitoorimisprotsessi, mis on kavandatud andma ettevõttele põhjendatud kindluse selles, et kvaliteedikontrollisüsteemiga seotud poliitikad ja protseduurid on relevantsed, adekvaatsed ja toimivad tulemuslikult. See protsess peab:</v>
      </c>
      <c r="E124" s="195">
        <f>IF('Kontrollküsimustik - ISQC'!P124='Kontrollküsimustik - ISQC'!$Q$1,"",'Kontrollküsimustik - ISQC'!P124)</f>
      </c>
      <c r="F124" s="195">
        <f>IF('Kontrollküsimustik - ISQC'!O124='Kontrollküsimustik - ISQC'!$Q$1,"",'Kontrollküsimustik - ISQC'!O124)</f>
      </c>
      <c r="G124" s="218">
        <f t="shared" si="2"/>
      </c>
      <c r="H124" s="216">
        <f>IF('Kontrollküsimustik - ISQC'!G124="x","x","")</f>
      </c>
      <c r="I124" s="216">
        <f>IF('Kontrollküsimustik - ISQC'!H124="x","x","")</f>
      </c>
      <c r="J124" s="215">
        <f t="shared" si="3"/>
      </c>
      <c r="K124" s="216">
        <f>IF('Kontrollküsimustik - ISQC'!L124="x","x","")</f>
      </c>
      <c r="L124" s="216">
        <f>IF('Kontrollküsimustik - ISQC'!M124="x","x","")</f>
      </c>
    </row>
    <row r="125" spans="1:12" ht="51.75">
      <c r="A125" s="193">
        <f>'Kontrollküsimustik - ISQC'!A125</f>
        <v>110</v>
      </c>
      <c r="B125" s="194">
        <f>IF('Kontrollküsimustik - ISQC'!B125='Kontrollküsimustik - ISQC'!$P$1,"",'Kontrollküsimustik - ISQC'!B125)</f>
      </c>
      <c r="C125" s="194" t="str">
        <f>'Kontrollküsimustik - ISQC'!C125</f>
        <v>ISQC(EE)1-48</v>
      </c>
      <c r="D125" s="202" t="str">
        <f>'Kontrollküsimustik - ISQC'!E125</f>
        <v>(a) hõlmama ettevõtte kvaliteedikontrollisüsteemi jätkuvat kaalumist ja hindamist, sealhulgas iga töövõtupartneri kohta vähemalt ühe lõpetatud töövõtu inspekteerimist tsüklilisel alusel;</v>
      </c>
      <c r="E125" s="195">
        <f>IF('Kontrollküsimustik - ISQC'!P125='Kontrollküsimustik - ISQC'!$Q$1,"",'Kontrollküsimustik - ISQC'!P125)</f>
      </c>
      <c r="F125" s="195">
        <f>IF('Kontrollküsimustik - ISQC'!O125='Kontrollküsimustik - ISQC'!$Q$1,"",'Kontrollküsimustik - ISQC'!O125)</f>
      </c>
      <c r="G125" s="218">
        <f t="shared" si="2"/>
      </c>
      <c r="H125" s="216">
        <f>IF('Kontrollküsimustik - ISQC'!G125="x","x","")</f>
      </c>
      <c r="I125" s="216">
        <f>IF('Kontrollküsimustik - ISQC'!H125="x","x","")</f>
      </c>
      <c r="J125" s="215">
        <f t="shared" si="3"/>
      </c>
      <c r="K125" s="216">
        <f>IF('Kontrollküsimustik - ISQC'!L125="x","x","")</f>
      </c>
      <c r="L125" s="216">
        <f>IF('Kontrollküsimustik - ISQC'!M125="x","x","")</f>
      </c>
    </row>
    <row r="126" spans="1:12" ht="51.75">
      <c r="A126" s="193">
        <f>'Kontrollküsimustik - ISQC'!A126</f>
        <v>111</v>
      </c>
      <c r="B126" s="194">
        <f>IF('Kontrollküsimustik - ISQC'!B126='Kontrollküsimustik - ISQC'!$P$1,"",'Kontrollküsimustik - ISQC'!B126)</f>
      </c>
      <c r="C126" s="194" t="str">
        <f>'Kontrollküsimustik - ISQC'!C126</f>
        <v>ISQC(EE)1-48</v>
      </c>
      <c r="D126" s="202" t="str">
        <f>'Kontrollküsimustik - ISQC'!E126</f>
        <v>(b) nõudma monitoorimisprotsessi eest vastutamise määramist partnerile või partneritele või teistele isikutele, kellel on piisavad ja asjakohased kogemused ja volitused ettevõttes selle vastutuse võtmiseks ja</v>
      </c>
      <c r="E126" s="195">
        <f>IF('Kontrollküsimustik - ISQC'!P126='Kontrollküsimustik - ISQC'!$Q$1,"",'Kontrollküsimustik - ISQC'!P126)</f>
      </c>
      <c r="F126" s="195">
        <f>IF('Kontrollküsimustik - ISQC'!O126='Kontrollküsimustik - ISQC'!$Q$1,"",'Kontrollküsimustik - ISQC'!O126)</f>
      </c>
      <c r="G126" s="218">
        <f t="shared" si="2"/>
      </c>
      <c r="H126" s="216">
        <f>IF('Kontrollküsimustik - ISQC'!G126="x","x","")</f>
      </c>
      <c r="I126" s="216">
        <f>IF('Kontrollküsimustik - ISQC'!H126="x","x","")</f>
      </c>
      <c r="J126" s="215">
        <f t="shared" si="3"/>
      </c>
      <c r="K126" s="216">
        <f>IF('Kontrollküsimustik - ISQC'!L126="x","x","")</f>
      </c>
      <c r="L126" s="216">
        <f>IF('Kontrollküsimustik - ISQC'!M126="x","x","")</f>
      </c>
    </row>
    <row r="127" spans="1:12" ht="39">
      <c r="A127" s="193">
        <f>'Kontrollküsimustik - ISQC'!A127</f>
        <v>112</v>
      </c>
      <c r="B127" s="194">
        <f>IF('Kontrollküsimustik - ISQC'!B127='Kontrollküsimustik - ISQC'!$P$1,"",'Kontrollküsimustik - ISQC'!B127)</f>
      </c>
      <c r="C127" s="194" t="str">
        <f>'Kontrollküsimustik - ISQC'!C127</f>
        <v>ISQC(EE)1-48</v>
      </c>
      <c r="D127" s="202" t="str">
        <f>'Kontrollküsimustik - ISQC'!E127</f>
        <v>(c) nõudma, et need, kes töövõttu või töövõtu kvaliteedi kontrollülevaatust läbi viivad, ei ole kaasatud töövõttude inspekteerimisse</v>
      </c>
      <c r="E127" s="195">
        <f>IF('Kontrollküsimustik - ISQC'!P127='Kontrollküsimustik - ISQC'!$Q$1,"",'Kontrollküsimustik - ISQC'!P127)</f>
      </c>
      <c r="F127" s="195">
        <f>IF('Kontrollküsimustik - ISQC'!O127='Kontrollküsimustik - ISQC'!$Q$1,"",'Kontrollküsimustik - ISQC'!O127)</f>
      </c>
      <c r="G127" s="218">
        <f t="shared" si="2"/>
      </c>
      <c r="H127" s="216">
        <f>IF('Kontrollküsimustik - ISQC'!G127="x","x","")</f>
      </c>
      <c r="I127" s="216">
        <f>IF('Kontrollküsimustik - ISQC'!H127="x","x","")</f>
      </c>
      <c r="J127" s="215">
        <f t="shared" si="3"/>
      </c>
      <c r="K127" s="216">
        <f>IF('Kontrollküsimustik - ISQC'!L127="x","x","")</f>
      </c>
      <c r="L127" s="216">
        <f>IF('Kontrollküsimustik - ISQC'!M127="x","x","")</f>
      </c>
    </row>
    <row r="128" spans="1:12" ht="102.75">
      <c r="A128" s="193">
        <f>'Kontrollküsimustik - ISQC'!A128</f>
        <v>113</v>
      </c>
      <c r="B128" s="194" t="str">
        <f>IF('Kontrollküsimustik - ISQC'!B128='Kontrollküsimustik - ISQC'!$P$1,"",'Kontrollküsimustik - ISQC'!B128)</f>
        <v>Tuvastatud vajakajäämiste hindamine, infovahetus nende osas ja nende heastamine</v>
      </c>
      <c r="C128" s="194" t="str">
        <f>'Kontrollküsimustik - ISQC'!C128</f>
        <v>ISQC(EE)1-49</v>
      </c>
      <c r="D128" s="202" t="str">
        <f>'Kontrollküsimustik - ISQC'!E128</f>
        <v>Ettevõte peab hindama monitoorimisprotsessi tulemusel täheldatud vajakajäämiste mõju ja kindlaks määrama, kas need on kas:</v>
      </c>
      <c r="E128" s="195">
        <f>IF('Kontrollküsimustik - ISQC'!P128='Kontrollküsimustik - ISQC'!$Q$1,"",'Kontrollküsimustik - ISQC'!P128)</f>
      </c>
      <c r="F128" s="195">
        <f>IF('Kontrollküsimustik - ISQC'!O128='Kontrollküsimustik - ISQC'!$Q$1,"",'Kontrollküsimustik - ISQC'!O128)</f>
      </c>
      <c r="G128" s="218">
        <f t="shared" si="2"/>
      </c>
      <c r="H128" s="216">
        <f>IF('Kontrollküsimustik - ISQC'!G128="x","x","")</f>
      </c>
      <c r="I128" s="216">
        <f>IF('Kontrollküsimustik - ISQC'!H128="x","x","")</f>
      </c>
      <c r="J128" s="215">
        <f t="shared" si="3"/>
      </c>
      <c r="K128" s="216">
        <f>IF('Kontrollküsimustik - ISQC'!L128="x","x","")</f>
      </c>
      <c r="L128" s="216">
        <f>IF('Kontrollküsimustik - ISQC'!M128="x","x","")</f>
      </c>
    </row>
    <row r="129" spans="1:12" ht="90">
      <c r="A129" s="193">
        <f>'Kontrollküsimustik - ISQC'!A129</f>
        <v>114</v>
      </c>
      <c r="B129" s="194">
        <f>IF('Kontrollküsimustik - ISQC'!B129='Kontrollküsimustik - ISQC'!$P$1,"",'Kontrollküsimustik - ISQC'!B129)</f>
      </c>
      <c r="C129" s="194" t="str">
        <f>'Kontrollküsimustik - ISQC'!C129</f>
        <v>ISQC(EE)1-49</v>
      </c>
      <c r="D129" s="202" t="str">
        <f>'Kontrollküsimustik - ISQC'!E129</f>
        <v>(a) juhtumid, mis tingimata ei osuta sellele, et ettevõtte kvaliteedikontrollisüsteem on ebapiisav andmaks ettevõttele põhjendatud kindluse selles, et ettevõte on vastavuses kutsestandarditega ning rakendatavatest seadusest ja regulatsioonidest tulenevate nõuetega, ja et ettevõtte või töövõtupartnerite poolt välja antud aruanded on antud tingimustes asjakohased või</v>
      </c>
      <c r="E129" s="195">
        <f>IF('Kontrollküsimustik - ISQC'!P129='Kontrollküsimustik - ISQC'!$Q$1,"",'Kontrollküsimustik - ISQC'!P129)</f>
      </c>
      <c r="F129" s="195">
        <f>IF('Kontrollküsimustik - ISQC'!O129='Kontrollküsimustik - ISQC'!$Q$1,"",'Kontrollküsimustik - ISQC'!O129)</f>
      </c>
      <c r="G129" s="218">
        <f t="shared" si="2"/>
      </c>
      <c r="H129" s="216">
        <f>IF('Kontrollküsimustik - ISQC'!G129="x","x","")</f>
      </c>
      <c r="I129" s="216">
        <f>IF('Kontrollküsimustik - ISQC'!H129="x","x","")</f>
      </c>
      <c r="J129" s="215">
        <f t="shared" si="3"/>
      </c>
      <c r="K129" s="216">
        <f>IF('Kontrollküsimustik - ISQC'!L129="x","x","")</f>
      </c>
      <c r="L129" s="216">
        <f>IF('Kontrollküsimustik - ISQC'!M129="x","x","")</f>
      </c>
    </row>
    <row r="130" spans="1:12" ht="39">
      <c r="A130" s="193">
        <f>'Kontrollküsimustik - ISQC'!A130</f>
        <v>115</v>
      </c>
      <c r="B130" s="194">
        <f>IF('Kontrollküsimustik - ISQC'!B130='Kontrollküsimustik - ISQC'!$P$1,"",'Kontrollküsimustik - ISQC'!B130)</f>
      </c>
      <c r="C130" s="194" t="str">
        <f>'Kontrollküsimustik - ISQC'!C130</f>
        <v>ISQC(EE)1-49</v>
      </c>
      <c r="D130" s="202" t="str">
        <f>'Kontrollküsimustik - ISQC'!E130</f>
        <v>(b) süsteemsed, korduvad või muud märkimisväärsed vajakajäämised, mis nõuavad koheseid korrigeerivaid samme.</v>
      </c>
      <c r="E130" s="195">
        <f>IF('Kontrollküsimustik - ISQC'!P130='Kontrollküsimustik - ISQC'!$Q$1,"",'Kontrollküsimustik - ISQC'!P130)</f>
      </c>
      <c r="F130" s="195">
        <f>IF('Kontrollküsimustik - ISQC'!O130='Kontrollküsimustik - ISQC'!$Q$1,"",'Kontrollküsimustik - ISQC'!O130)</f>
      </c>
      <c r="G130" s="218">
        <f t="shared" si="2"/>
      </c>
      <c r="H130" s="216">
        <f>IF('Kontrollküsimustik - ISQC'!G130="x","x","")</f>
      </c>
      <c r="I130" s="216">
        <f>IF('Kontrollküsimustik - ISQC'!H130="x","x","")</f>
      </c>
      <c r="J130" s="215">
        <f t="shared" si="3"/>
      </c>
      <c r="K130" s="216">
        <f>IF('Kontrollküsimustik - ISQC'!L130="x","x","")</f>
      </c>
      <c r="L130" s="216">
        <f>IF('Kontrollküsimustik - ISQC'!M130="x","x","")</f>
      </c>
    </row>
    <row r="131" spans="1:12" ht="64.5">
      <c r="A131" s="193">
        <f>'Kontrollküsimustik - ISQC'!A131</f>
        <v>116</v>
      </c>
      <c r="B131" s="194">
        <f>IF('Kontrollküsimustik - ISQC'!B131='Kontrollküsimustik - ISQC'!$P$1,"",'Kontrollküsimustik - ISQC'!B131)</f>
      </c>
      <c r="C131" s="194" t="str">
        <f>'Kontrollküsimustik - ISQC'!C131</f>
        <v>ISQC(EE)1-50</v>
      </c>
      <c r="D131" s="202" t="str">
        <f>'Kontrollküsimustik - ISQC'!E131</f>
        <v>Ettevõte peab vahetama relevantsete töövõtupartneritega ja muu asjakohase personaliga informatsiooni monitoorimisprotsessi tulemusel täheldatud vajakajäämiste kohta ja soovitused asjakohasteks heastavateks meetmeteks.</v>
      </c>
      <c r="E131" s="195">
        <f>IF('Kontrollküsimustik - ISQC'!P131='Kontrollküsimustik - ISQC'!$Q$1,"",'Kontrollküsimustik - ISQC'!P131)</f>
      </c>
      <c r="F131" s="195">
        <f>IF('Kontrollküsimustik - ISQC'!O131='Kontrollküsimustik - ISQC'!$Q$1,"",'Kontrollküsimustik - ISQC'!O131)</f>
      </c>
      <c r="G131" s="218">
        <f t="shared" si="2"/>
      </c>
      <c r="H131" s="216">
        <f>IF('Kontrollküsimustik - ISQC'!G131="x","x","")</f>
      </c>
      <c r="I131" s="216">
        <f>IF('Kontrollküsimustik - ISQC'!H131="x","x","")</f>
      </c>
      <c r="J131" s="215">
        <f t="shared" si="3"/>
      </c>
      <c r="K131" s="216">
        <f>IF('Kontrollküsimustik - ISQC'!L131="x","x","")</f>
      </c>
      <c r="L131" s="216">
        <f>IF('Kontrollküsimustik - ISQC'!M131="x","x","")</f>
      </c>
    </row>
    <row r="132" spans="1:12" ht="39">
      <c r="A132" s="193">
        <f>'Kontrollküsimustik - ISQC'!A132</f>
        <v>117</v>
      </c>
      <c r="B132" s="194">
        <f>IF('Kontrollküsimustik - ISQC'!B132='Kontrollküsimustik - ISQC'!$P$1,"",'Kontrollküsimustik - ISQC'!B132)</f>
      </c>
      <c r="C132" s="194" t="str">
        <f>'Kontrollküsimustik - ISQC'!C132</f>
        <v>ISQC(EE)1-51</v>
      </c>
      <c r="D132" s="202" t="str">
        <f>'Kontrollküsimustik - ISQC'!E132</f>
        <v>Soovituste hulka täheldatud vajakajäämiste suhtes asjakohaste heastavate meetmete osas peab kuuluma üks või enam järgmist:</v>
      </c>
      <c r="E132" s="195">
        <f>IF('Kontrollküsimustik - ISQC'!P132='Kontrollküsimustik - ISQC'!$Q$1,"",'Kontrollküsimustik - ISQC'!P132)</f>
      </c>
      <c r="F132" s="195">
        <f>IF('Kontrollküsimustik - ISQC'!O132='Kontrollküsimustik - ISQC'!$Q$1,"",'Kontrollküsimustik - ISQC'!O132)</f>
      </c>
      <c r="G132" s="218">
        <f t="shared" si="2"/>
      </c>
      <c r="H132" s="216">
        <f>IF('Kontrollküsimustik - ISQC'!G132="x","x","")</f>
      </c>
      <c r="I132" s="216">
        <f>IF('Kontrollküsimustik - ISQC'!H132="x","x","")</f>
      </c>
      <c r="J132" s="215">
        <f t="shared" si="3"/>
      </c>
      <c r="K132" s="216">
        <f>IF('Kontrollküsimustik - ISQC'!L132="x","x","")</f>
      </c>
      <c r="L132" s="216">
        <f>IF('Kontrollküsimustik - ISQC'!M132="x","x","")</f>
      </c>
    </row>
    <row r="133" spans="1:12" ht="26.25">
      <c r="A133" s="193">
        <f>'Kontrollküsimustik - ISQC'!A133</f>
        <v>118</v>
      </c>
      <c r="B133" s="194">
        <f>IF('Kontrollküsimustik - ISQC'!B133='Kontrollküsimustik - ISQC'!$P$1,"",'Kontrollküsimustik - ISQC'!B133)</f>
      </c>
      <c r="C133" s="194" t="str">
        <f>'Kontrollküsimustik - ISQC'!C133</f>
        <v>ISQC(EE)1-51</v>
      </c>
      <c r="D133" s="202" t="str">
        <f>'Kontrollküsimustik - ISQC'!E133</f>
        <v>(a) asjakohaste heastavate meetmete rakendamine individuaalse töövõtu või personali liikme suhtes;</v>
      </c>
      <c r="E133" s="195">
        <f>IF('Kontrollküsimustik - ISQC'!P133='Kontrollküsimustik - ISQC'!$Q$1,"",'Kontrollküsimustik - ISQC'!P133)</f>
      </c>
      <c r="F133" s="195">
        <f>IF('Kontrollküsimustik - ISQC'!O133='Kontrollküsimustik - ISQC'!$Q$1,"",'Kontrollküsimustik - ISQC'!O133)</f>
      </c>
      <c r="G133" s="218">
        <f t="shared" si="2"/>
      </c>
      <c r="H133" s="216">
        <f>IF('Kontrollküsimustik - ISQC'!G133="x","x","")</f>
      </c>
      <c r="I133" s="216">
        <f>IF('Kontrollküsimustik - ISQC'!H133="x","x","")</f>
      </c>
      <c r="J133" s="215">
        <f t="shared" si="3"/>
      </c>
      <c r="K133" s="216">
        <f>IF('Kontrollküsimustik - ISQC'!L133="x","x","")</f>
      </c>
      <c r="L133" s="216">
        <f>IF('Kontrollküsimustik - ISQC'!M133="x","x","")</f>
      </c>
    </row>
    <row r="134" spans="1:12" ht="39">
      <c r="A134" s="193">
        <f>'Kontrollküsimustik - ISQC'!A134</f>
        <v>119</v>
      </c>
      <c r="B134" s="194">
        <f>IF('Kontrollküsimustik - ISQC'!B134='Kontrollküsimustik - ISQC'!$P$1,"",'Kontrollküsimustik - ISQC'!B134)</f>
      </c>
      <c r="C134" s="194" t="str">
        <f>'Kontrollküsimustik - ISQC'!C134</f>
        <v>ISQC(EE)1-51</v>
      </c>
      <c r="D134" s="202" t="str">
        <f>'Kontrollküsimustik - ISQC'!E134</f>
        <v>(b) informatsiooni vahetamine tähelepanekute kohta nendega, kes vastutavad koolituse ja kutsealase täiendamise eest;</v>
      </c>
      <c r="E134" s="195">
        <f>IF('Kontrollküsimustik - ISQC'!P134='Kontrollküsimustik - ISQC'!$Q$1,"",'Kontrollküsimustik - ISQC'!P134)</f>
      </c>
      <c r="F134" s="195">
        <f>IF('Kontrollküsimustik - ISQC'!O134='Kontrollküsimustik - ISQC'!$Q$1,"",'Kontrollküsimustik - ISQC'!O134)</f>
      </c>
      <c r="G134" s="218">
        <f t="shared" si="2"/>
      </c>
      <c r="H134" s="216">
        <f>IF('Kontrollküsimustik - ISQC'!G134="x","x","")</f>
      </c>
      <c r="I134" s="216">
        <f>IF('Kontrollküsimustik - ISQC'!H134="x","x","")</f>
      </c>
      <c r="J134" s="215">
        <f t="shared" si="3"/>
      </c>
      <c r="K134" s="216">
        <f>IF('Kontrollküsimustik - ISQC'!L134="x","x","")</f>
      </c>
      <c r="L134" s="216">
        <f>IF('Kontrollküsimustik - ISQC'!M134="x","x","")</f>
      </c>
    </row>
    <row r="135" spans="1:12" ht="26.25">
      <c r="A135" s="193">
        <f>'Kontrollküsimustik - ISQC'!A135</f>
        <v>120</v>
      </c>
      <c r="B135" s="194">
        <f>IF('Kontrollküsimustik - ISQC'!B135='Kontrollküsimustik - ISQC'!$P$1,"",'Kontrollküsimustik - ISQC'!B135)</f>
      </c>
      <c r="C135" s="194" t="str">
        <f>'Kontrollküsimustik - ISQC'!C135</f>
        <v>ISQC(EE)1-51</v>
      </c>
      <c r="D135" s="202" t="str">
        <f>'Kontrollküsimustik - ISQC'!E135</f>
        <v>(c) muudatused kvaliteedikontrolli poliitikates ja -protseduurides ja</v>
      </c>
      <c r="E135" s="195">
        <f>IF('Kontrollküsimustik - ISQC'!P135='Kontrollküsimustik - ISQC'!$Q$1,"",'Kontrollküsimustik - ISQC'!P135)</f>
      </c>
      <c r="F135" s="195">
        <f>IF('Kontrollküsimustik - ISQC'!O135='Kontrollküsimustik - ISQC'!$Q$1,"",'Kontrollküsimustik - ISQC'!O135)</f>
      </c>
      <c r="G135" s="218">
        <f t="shared" si="2"/>
      </c>
      <c r="H135" s="216">
        <f>IF('Kontrollküsimustik - ISQC'!G135="x","x","")</f>
      </c>
      <c r="I135" s="216">
        <f>IF('Kontrollküsimustik - ISQC'!H135="x","x","")</f>
      </c>
      <c r="J135" s="215">
        <f t="shared" si="3"/>
      </c>
      <c r="K135" s="216">
        <f>IF('Kontrollküsimustik - ISQC'!L135="x","x","")</f>
      </c>
      <c r="L135" s="216">
        <f>IF('Kontrollküsimustik - ISQC'!M135="x","x","")</f>
      </c>
    </row>
    <row r="136" spans="1:12" ht="39">
      <c r="A136" s="193">
        <f>'Kontrollküsimustik - ISQC'!A136</f>
        <v>121</v>
      </c>
      <c r="B136" s="194">
        <f>IF('Kontrollküsimustik - ISQC'!B136='Kontrollküsimustik - ISQC'!$P$1,"",'Kontrollküsimustik - ISQC'!B136)</f>
      </c>
      <c r="C136" s="194" t="str">
        <f>'Kontrollküsimustik - ISQC'!C136</f>
        <v>ISQC(EE)1-51</v>
      </c>
      <c r="D136" s="202" t="str">
        <f>'Kontrollküsimustik - ISQC'!E136</f>
        <v>(d) distsiplineerivad meetmed nende suhtes, kes ei järgi ettevõtte poliitikaid ja protseduure, eriti nende suhtes, kes teevad seda korduvalt.</v>
      </c>
      <c r="E136" s="195">
        <f>IF('Kontrollküsimustik - ISQC'!P136='Kontrollküsimustik - ISQC'!$Q$1,"",'Kontrollküsimustik - ISQC'!P136)</f>
      </c>
      <c r="F136" s="195">
        <f>IF('Kontrollküsimustik - ISQC'!O136='Kontrollküsimustik - ISQC'!$Q$1,"",'Kontrollküsimustik - ISQC'!O136)</f>
      </c>
      <c r="G136" s="218">
        <f aca="true" t="shared" si="4" ref="G136:G158">IF(H136="x","x",IF(I136="x","x",""))</f>
      </c>
      <c r="H136" s="216">
        <f>IF('Kontrollküsimustik - ISQC'!G136="x","x","")</f>
      </c>
      <c r="I136" s="216">
        <f>IF('Kontrollküsimustik - ISQC'!H136="x","x","")</f>
      </c>
      <c r="J136" s="215">
        <f aca="true" t="shared" si="5" ref="J136:J158">IF(K136="x","x",IF(L136="x","x",""))</f>
      </c>
      <c r="K136" s="216">
        <f>IF('Kontrollküsimustik - ISQC'!L136="x","x","")</f>
      </c>
      <c r="L136" s="216">
        <f>IF('Kontrollküsimustik - ISQC'!M136="x","x","")</f>
      </c>
    </row>
    <row r="137" spans="1:12" ht="141">
      <c r="A137" s="193">
        <f>'Kontrollküsimustik - ISQC'!A137</f>
        <v>122</v>
      </c>
      <c r="B137" s="194">
        <f>IF('Kontrollküsimustik - ISQC'!B137='Kontrollküsimustik - ISQC'!$P$1,"",'Kontrollküsimustik - ISQC'!B137)</f>
      </c>
      <c r="C137" s="194" t="str">
        <f>'Kontrollküsimustik - ISQC'!C137</f>
        <v>ISQC(EE)1-52</v>
      </c>
      <c r="D137" s="202" t="str">
        <f>'Kontrollküsimustik - ISQC'!E137</f>
        <v>Ettevõte peab kehtestama poliitikad ja protseduurid juhtude käsitlemiseks, kus monitoorimisprotseduuride tulemused osutavad sellele, et aruanne võib olla mitteasjakohane või et töövõtu läbiviimise käigus jäeti protseduure ära. Selliste poliitikate ja protseduuridega peab olema nõutud, et ettevõte määrab kindlaks, milline edasine samm on asjakohane olemaks vastavuses relevantsete kutsestandarditega ning rakendatavatest seadusest ja regulatsioonidest tulenevate nõuetega ning kaaluma, kas küsida juriidilist nõu.</v>
      </c>
      <c r="E137" s="195">
        <f>IF('Kontrollküsimustik - ISQC'!P137='Kontrollküsimustik - ISQC'!$Q$1,"",'Kontrollküsimustik - ISQC'!P137)</f>
      </c>
      <c r="F137" s="195">
        <f>IF('Kontrollküsimustik - ISQC'!O137='Kontrollküsimustik - ISQC'!$Q$1,"",'Kontrollküsimustik - ISQC'!O137)</f>
      </c>
      <c r="G137" s="218">
        <f t="shared" si="4"/>
      </c>
      <c r="H137" s="216">
        <f>IF('Kontrollküsimustik - ISQC'!G137="x","x","")</f>
      </c>
      <c r="I137" s="216">
        <f>IF('Kontrollküsimustik - ISQC'!H137="x","x","")</f>
      </c>
      <c r="J137" s="215">
        <f t="shared" si="5"/>
      </c>
      <c r="K137" s="216">
        <f>IF('Kontrollküsimustik - ISQC'!L137="x","x","")</f>
      </c>
      <c r="L137" s="216">
        <f>IF('Kontrollküsimustik - ISQC'!M137="x","x","")</f>
      </c>
    </row>
    <row r="138" spans="1:12" ht="141">
      <c r="A138" s="193">
        <f>'Kontrollküsimustik - ISQC'!A138</f>
        <v>123</v>
      </c>
      <c r="B138" s="194">
        <f>IF('Kontrollküsimustik - ISQC'!B138='Kontrollküsimustik - ISQC'!$P$1,"",'Kontrollküsimustik - ISQC'!B138)</f>
      </c>
      <c r="C138" s="194" t="str">
        <f>'Kontrollküsimustik - ISQC'!C138</f>
        <v>ISQC(EE)1-53</v>
      </c>
      <c r="D138" s="202" t="str">
        <f>'Kontrollküsimustik - ISQC'!E138</f>
        <v>Vähemalt kord aastas peab ettevõte vahetama informatsiooni ettevõtte kvaliteedikontrollisüsteemi monitoorimise tulemuste kohta töövõtupartneritega ja teiste asjakohaste isikutega ettevõttes, sealhulgas ettevõtte tegevdirektoriga või juhul, kui asjakohane, ettevõtte partnerite tegevjuhtkonnaga. Selline informatsiooni vahetus peab olema piisav võimaldamaks ettevõttel ja nendel isikutel astuda koheseid ja asjakohaseid samme kus vaja, kooskõlas nende määratletud rollide ja vastutusega. Vahetatava informatsiooni hulka peab kuuluma järgmine:</v>
      </c>
      <c r="E138" s="195">
        <f>IF('Kontrollküsimustik - ISQC'!P138='Kontrollküsimustik - ISQC'!$Q$1,"",'Kontrollküsimustik - ISQC'!P138)</f>
      </c>
      <c r="F138" s="195">
        <f>IF('Kontrollküsimustik - ISQC'!O138='Kontrollküsimustik - ISQC'!$Q$1,"",'Kontrollküsimustik - ISQC'!O138)</f>
      </c>
      <c r="G138" s="218">
        <f t="shared" si="4"/>
      </c>
      <c r="H138" s="216">
        <f>IF('Kontrollküsimustik - ISQC'!G138="x","x","")</f>
      </c>
      <c r="I138" s="216">
        <f>IF('Kontrollküsimustik - ISQC'!H138="x","x","")</f>
      </c>
      <c r="J138" s="215">
        <f t="shared" si="5"/>
      </c>
      <c r="K138" s="216">
        <f>IF('Kontrollküsimustik - ISQC'!L138="x","x","")</f>
      </c>
      <c r="L138" s="216">
        <f>IF('Kontrollküsimustik - ISQC'!M138="x","x","")</f>
      </c>
    </row>
    <row r="139" spans="1:12" ht="26.25">
      <c r="A139" s="193">
        <f>'Kontrollküsimustik - ISQC'!A139</f>
        <v>124</v>
      </c>
      <c r="B139" s="194">
        <f>IF('Kontrollküsimustik - ISQC'!B139='Kontrollküsimustik - ISQC'!$P$1,"",'Kontrollküsimustik - ISQC'!B139)</f>
      </c>
      <c r="C139" s="194" t="str">
        <f>'Kontrollküsimustik - ISQC'!C139</f>
        <v>ISQC(EE)1-53</v>
      </c>
      <c r="D139" s="202" t="str">
        <f>'Kontrollküsimustik - ISQC'!E139</f>
        <v>(a) läbiviidud monitoorimisprotseduuride kirjeldus;</v>
      </c>
      <c r="E139" s="195">
        <f>IF('Kontrollküsimustik - ISQC'!P139='Kontrollküsimustik - ISQC'!$Q$1,"",'Kontrollküsimustik - ISQC'!P139)</f>
      </c>
      <c r="F139" s="195">
        <f>IF('Kontrollküsimustik - ISQC'!O139='Kontrollküsimustik - ISQC'!$Q$1,"",'Kontrollküsimustik - ISQC'!O139)</f>
      </c>
      <c r="G139" s="218">
        <f t="shared" si="4"/>
      </c>
      <c r="H139" s="216">
        <f>IF('Kontrollküsimustik - ISQC'!G139="x","x","")</f>
      </c>
      <c r="I139" s="216">
        <f>IF('Kontrollküsimustik - ISQC'!H139="x","x","")</f>
      </c>
      <c r="J139" s="215">
        <f t="shared" si="5"/>
      </c>
      <c r="K139" s="216">
        <f>IF('Kontrollküsimustik - ISQC'!L139="x","x","")</f>
      </c>
      <c r="L139" s="216">
        <f>IF('Kontrollküsimustik - ISQC'!M139="x","x","")</f>
      </c>
    </row>
    <row r="140" spans="1:12" ht="26.25">
      <c r="A140" s="193">
        <f>'Kontrollküsimustik - ISQC'!A140</f>
        <v>125</v>
      </c>
      <c r="B140" s="194">
        <f>IF('Kontrollküsimustik - ISQC'!B140='Kontrollküsimustik - ISQC'!$P$1,"",'Kontrollküsimustik - ISQC'!B140)</f>
      </c>
      <c r="C140" s="194" t="str">
        <f>'Kontrollküsimustik - ISQC'!C140</f>
        <v>ISQC(EE)1-53</v>
      </c>
      <c r="D140" s="202" t="str">
        <f>'Kontrollküsimustik - ISQC'!E140</f>
        <v>(b) monitoorimisprotseduuride põhjal tehtud järeldused;</v>
      </c>
      <c r="E140" s="195">
        <f>IF('Kontrollküsimustik - ISQC'!P140='Kontrollküsimustik - ISQC'!$Q$1,"",'Kontrollküsimustik - ISQC'!P140)</f>
      </c>
      <c r="F140" s="195">
        <f>IF('Kontrollküsimustik - ISQC'!O140='Kontrollküsimustik - ISQC'!$Q$1,"",'Kontrollküsimustik - ISQC'!O140)</f>
      </c>
      <c r="G140" s="218">
        <f t="shared" si="4"/>
      </c>
      <c r="H140" s="216">
        <f>IF('Kontrollküsimustik - ISQC'!G140="x","x","")</f>
      </c>
      <c r="I140" s="216">
        <f>IF('Kontrollküsimustik - ISQC'!H140="x","x","")</f>
      </c>
      <c r="J140" s="215">
        <f t="shared" si="5"/>
      </c>
      <c r="K140" s="216">
        <f>IF('Kontrollküsimustik - ISQC'!L140="x","x","")</f>
      </c>
      <c r="L140" s="216">
        <f>IF('Kontrollküsimustik - ISQC'!M140="x","x","")</f>
      </c>
    </row>
    <row r="141" spans="1:12" ht="51.75">
      <c r="A141" s="193">
        <f>'Kontrollküsimustik - ISQC'!A141</f>
        <v>126</v>
      </c>
      <c r="B141" s="194">
        <f>IF('Kontrollküsimustik - ISQC'!B141='Kontrollküsimustik - ISQC'!$P$1,"",'Kontrollküsimustik - ISQC'!B141)</f>
      </c>
      <c r="C141" s="194" t="str">
        <f>'Kontrollküsimustik - ISQC'!C141</f>
        <v>ISQC(EE)1-53</v>
      </c>
      <c r="D141" s="202" t="str">
        <f>'Kontrollküsimustik - ISQC'!E141</f>
        <v>(c) kus relevantne, süsteemsete, korduvate või muude märkimisväärsete vajakajäämiste ja nende lahendamiseks või parandamiseks rakendatud meetmete kirjeldus.</v>
      </c>
      <c r="E141" s="195">
        <f>IF('Kontrollküsimustik - ISQC'!P141='Kontrollküsimustik - ISQC'!$Q$1,"",'Kontrollküsimustik - ISQC'!P141)</f>
      </c>
      <c r="F141" s="195">
        <f>IF('Kontrollküsimustik - ISQC'!O141='Kontrollküsimustik - ISQC'!$Q$1,"",'Kontrollküsimustik - ISQC'!O141)</f>
      </c>
      <c r="G141" s="218">
        <f t="shared" si="4"/>
      </c>
      <c r="H141" s="216">
        <f>IF('Kontrollküsimustik - ISQC'!G141="x","x","")</f>
      </c>
      <c r="I141" s="216">
        <f>IF('Kontrollküsimustik - ISQC'!H141="x","x","")</f>
      </c>
      <c r="J141" s="215">
        <f t="shared" si="5"/>
      </c>
      <c r="K141" s="216">
        <f>IF('Kontrollküsimustik - ISQC'!L141="x","x","")</f>
      </c>
      <c r="L141" s="216">
        <f>IF('Kontrollküsimustik - ISQC'!M141="x","x","")</f>
      </c>
    </row>
    <row r="142" spans="1:12" ht="115.5">
      <c r="A142" s="193">
        <f>'Kontrollküsimustik - ISQC'!A142</f>
        <v>127</v>
      </c>
      <c r="B142" s="194">
        <f>IF('Kontrollküsimustik - ISQC'!B142='Kontrollküsimustik - ISQC'!$P$1,"",'Kontrollküsimustik - ISQC'!B142)</f>
      </c>
      <c r="C142" s="194" t="str">
        <f>'Kontrollküsimustik - ISQC'!C142</f>
        <v>ISQC(EE)1-54</v>
      </c>
      <c r="D142" s="202" t="str">
        <f>'Kontrollküsimustik - ISQC'!E142</f>
        <v>Mõned ettevõtted toimivad võrgustiku osana ja võivad järjepidevuse eesmärgil rakendada mõningaid või kõiki oma monitoorimisprotseduure võrgustikupõhiselt. Kui võrgustikku kuuluvad ettevõtted toimivad ühtsete monitoorimispoliitikate ja -protseduuride järgi, mis on kavandatud olemaks vastavuses käesoleva ISQCga, ja need ettevõtted tuginevad sellisele monitoorimissüsteemile, peavad ettevõtte poliitikad ja protseduurid nõudma, et:</v>
      </c>
      <c r="E142" s="195">
        <f>IF('Kontrollküsimustik - ISQC'!P142='Kontrollküsimustik - ISQC'!$Q$1,"",'Kontrollküsimustik - ISQC'!P142)</f>
      </c>
      <c r="F142" s="195">
        <f>IF('Kontrollküsimustik - ISQC'!O142='Kontrollküsimustik - ISQC'!$Q$1,"",'Kontrollküsimustik - ISQC'!O142)</f>
      </c>
      <c r="G142" s="218">
        <f t="shared" si="4"/>
      </c>
      <c r="H142" s="216">
        <f>IF('Kontrollküsimustik - ISQC'!G142="x","x","")</f>
      </c>
      <c r="I142" s="216">
        <f>IF('Kontrollküsimustik - ISQC'!H142="x","x","")</f>
      </c>
      <c r="J142" s="215">
        <f t="shared" si="5"/>
      </c>
      <c r="K142" s="216">
        <f>IF('Kontrollküsimustik - ISQC'!L142="x","x","")</f>
      </c>
      <c r="L142" s="216">
        <f>IF('Kontrollküsimustik - ISQC'!M142="x","x","")</f>
      </c>
    </row>
    <row r="143" spans="1:12" ht="51.75">
      <c r="A143" s="193">
        <f>'Kontrollküsimustik - ISQC'!A143</f>
        <v>128</v>
      </c>
      <c r="B143" s="194">
        <f>IF('Kontrollküsimustik - ISQC'!B143='Kontrollküsimustik - ISQC'!$P$1,"",'Kontrollküsimustik - ISQC'!B143)</f>
      </c>
      <c r="C143" s="194" t="str">
        <f>'Kontrollküsimustik - ISQC'!C143</f>
        <v>ISQC(EE)1-54</v>
      </c>
      <c r="D143" s="202" t="str">
        <f>'Kontrollküsimustik - ISQC'!E143</f>
        <v>(a) vähemalt kord aastas vahetab võrgustik informatsiooni monitoorimisprotsessi üldise haarde, ulatuse ja tulemuste kohta asjakohastele isikutele võrgustikku kuuluvates ettevõtetes ja</v>
      </c>
      <c r="E143" s="195">
        <f>IF('Kontrollküsimustik - ISQC'!P143='Kontrollküsimustik - ISQC'!$Q$1,"",'Kontrollküsimustik - ISQC'!P143)</f>
      </c>
      <c r="F143" s="195">
        <f>IF('Kontrollküsimustik - ISQC'!O143='Kontrollküsimustik - ISQC'!$Q$1,"",'Kontrollküsimustik - ISQC'!O143)</f>
      </c>
      <c r="G143" s="218">
        <f t="shared" si="4"/>
      </c>
      <c r="H143" s="216">
        <f>IF('Kontrollküsimustik - ISQC'!G143="x","x","")</f>
      </c>
      <c r="I143" s="216">
        <f>IF('Kontrollküsimustik - ISQC'!H143="x","x","")</f>
      </c>
      <c r="J143" s="215">
        <f t="shared" si="5"/>
      </c>
      <c r="K143" s="216">
        <f>IF('Kontrollküsimustik - ISQC'!L143="x","x","")</f>
      </c>
      <c r="L143" s="216">
        <f>IF('Kontrollküsimustik - ISQC'!M143="x","x","")</f>
      </c>
    </row>
    <row r="144" spans="1:12" ht="64.5">
      <c r="A144" s="193">
        <f>'Kontrollküsimustik - ISQC'!A144</f>
        <v>129</v>
      </c>
      <c r="B144" s="194">
        <f>IF('Kontrollküsimustik - ISQC'!B144='Kontrollküsimustik - ISQC'!$P$1,"",'Kontrollküsimustik - ISQC'!B144)</f>
      </c>
      <c r="C144" s="194" t="str">
        <f>'Kontrollküsimustik - ISQC'!C144</f>
        <v>ISQC(EE)1-54</v>
      </c>
      <c r="D144" s="202" t="str">
        <f>'Kontrollküsimustik - ISQC'!E144</f>
        <v>(b) võrgustik vahetab kohe informatsiooni kvaliteedikontrollisüsteemis tuvastatud mis tahes vajakajäämiste kohta asjakohastele isikutele relevantses võrgustikku kuuluvas ettevõttes või ettevõtetes nii, et saab rakendada vajalike meetmeid</v>
      </c>
      <c r="E144" s="195">
        <f>IF('Kontrollküsimustik - ISQC'!P144='Kontrollküsimustik - ISQC'!$Q$1,"",'Kontrollküsimustik - ISQC'!P144)</f>
      </c>
      <c r="F144" s="195">
        <f>IF('Kontrollküsimustik - ISQC'!O144='Kontrollküsimustik - ISQC'!$Q$1,"",'Kontrollküsimustik - ISQC'!O144)</f>
      </c>
      <c r="G144" s="218">
        <f t="shared" si="4"/>
      </c>
      <c r="H144" s="216">
        <f>IF('Kontrollküsimustik - ISQC'!G144="x","x","")</f>
      </c>
      <c r="I144" s="216">
        <f>IF('Kontrollküsimustik - ISQC'!H144="x","x","")</f>
      </c>
      <c r="J144" s="215">
        <f t="shared" si="5"/>
      </c>
      <c r="K144" s="216">
        <f>IF('Kontrollküsimustik - ISQC'!L144="x","x","")</f>
      </c>
      <c r="L144" s="216">
        <f>IF('Kontrollküsimustik - ISQC'!M144="x","x","")</f>
      </c>
    </row>
    <row r="145" spans="1:12" ht="64.5">
      <c r="A145" s="193">
        <f>'Kontrollküsimustik - ISQC'!A145</f>
        <v>130</v>
      </c>
      <c r="B145" s="194">
        <f>IF('Kontrollküsimustik - ISQC'!B145='Kontrollküsimustik - ISQC'!$P$1,"",'Kontrollküsimustik - ISQC'!B145)</f>
      </c>
      <c r="C145" s="194" t="str">
        <f>'Kontrollküsimustik - ISQC'!C145</f>
        <v>ISQC(EE)1-54</v>
      </c>
      <c r="D145" s="202" t="str">
        <f>'Kontrollküsimustik - ISQC'!E145</f>
        <v>selleks, et töövõtupartnerid võrgustikku kuuluvates ettevõtetes saavad tugineda võrgustiku raames rakendatud monitoorimisprotsessi tulemustele, välja arvatud, kui ettevõtted või võrgustik annavad teistsugust nõu.</v>
      </c>
      <c r="E145" s="195">
        <f>IF('Kontrollküsimustik - ISQC'!P145='Kontrollküsimustik - ISQC'!$Q$1,"",'Kontrollküsimustik - ISQC'!P145)</f>
      </c>
      <c r="F145" s="195">
        <f>IF('Kontrollküsimustik - ISQC'!O145='Kontrollküsimustik - ISQC'!$Q$1,"",'Kontrollküsimustik - ISQC'!O145)</f>
      </c>
      <c r="G145" s="218">
        <f t="shared" si="4"/>
      </c>
      <c r="H145" s="216">
        <f>IF('Kontrollküsimustik - ISQC'!G145="x","x","")</f>
      </c>
      <c r="I145" s="216">
        <f>IF('Kontrollküsimustik - ISQC'!H145="x","x","")</f>
      </c>
      <c r="J145" s="215">
        <f t="shared" si="5"/>
      </c>
      <c r="K145" s="216">
        <f>IF('Kontrollküsimustik - ISQC'!L145="x","x","")</f>
      </c>
      <c r="L145" s="216">
        <f>IF('Kontrollküsimustik - ISQC'!M145="x","x","")</f>
      </c>
    </row>
    <row r="146" spans="1:12" ht="39">
      <c r="A146" s="193">
        <f>'Kontrollküsimustik - ISQC'!A146</f>
        <v>131</v>
      </c>
      <c r="B146" s="194" t="str">
        <f>IF('Kontrollküsimustik - ISQC'!B146='Kontrollküsimustik - ISQC'!$P$1,"",'Kontrollküsimustik - ISQC'!B146)</f>
        <v>Kaebused ja väited</v>
      </c>
      <c r="C146" s="194" t="str">
        <f>'Kontrollküsimustik - ISQC'!C146</f>
        <v>ISQC(EE)1-55</v>
      </c>
      <c r="D146" s="202" t="str">
        <f>'Kontrollküsimustik - ISQC'!E146</f>
        <v>Ettevõte peab kehtestama poliitikad ja protseduurid, mis on kavandatud andma ettevõttele põhjendatud kindluse selles, et ettevõte käsitleb asjakohaselt:</v>
      </c>
      <c r="E146" s="195">
        <f>IF('Kontrollküsimustik - ISQC'!P146='Kontrollküsimustik - ISQC'!$Q$1,"",'Kontrollküsimustik - ISQC'!P146)</f>
      </c>
      <c r="F146" s="195">
        <f>IF('Kontrollküsimustik - ISQC'!O146='Kontrollküsimustik - ISQC'!$Q$1,"",'Kontrollküsimustik - ISQC'!O146)</f>
      </c>
      <c r="G146" s="218">
        <f t="shared" si="4"/>
      </c>
      <c r="H146" s="216">
        <f>IF('Kontrollküsimustik - ISQC'!G146="x","x","")</f>
      </c>
      <c r="I146" s="216">
        <f>IF('Kontrollküsimustik - ISQC'!H146="x","x","")</f>
      </c>
      <c r="J146" s="215">
        <f t="shared" si="5"/>
      </c>
      <c r="K146" s="216">
        <f>IF('Kontrollküsimustik - ISQC'!L146="x","x","")</f>
      </c>
      <c r="L146" s="216">
        <f>IF('Kontrollküsimustik - ISQC'!M146="x","x","")</f>
      </c>
    </row>
    <row r="147" spans="1:12" ht="51.75">
      <c r="A147" s="193">
        <f>'Kontrollküsimustik - ISQC'!A147</f>
        <v>132</v>
      </c>
      <c r="B147" s="194">
        <f>IF('Kontrollküsimustik - ISQC'!B147='Kontrollküsimustik - ISQC'!$P$1,"",'Kontrollküsimustik - ISQC'!B147)</f>
      </c>
      <c r="C147" s="194" t="str">
        <f>'Kontrollküsimustik - ISQC'!C147</f>
        <v>ISQC(EE)1-55</v>
      </c>
      <c r="D147" s="202" t="str">
        <f>'Kontrollküsimustik - ISQC'!E147</f>
        <v>(a) kaebusi ja väiteid selle kohta, et ettevõtte poolt teostatud töö ei ole vastavuses kutsestandardite ning rakendatavatest seadusest ja regulatsioonidest tulenevate nõuetega ja</v>
      </c>
      <c r="E147" s="195">
        <f>IF('Kontrollküsimustik - ISQC'!P147='Kontrollküsimustik - ISQC'!$Q$1,"",'Kontrollküsimustik - ISQC'!P147)</f>
      </c>
      <c r="F147" s="195">
        <f>IF('Kontrollküsimustik - ISQC'!O147='Kontrollküsimustik - ISQC'!$Q$1,"",'Kontrollküsimustik - ISQC'!O147)</f>
      </c>
      <c r="G147" s="218">
        <f t="shared" si="4"/>
      </c>
      <c r="H147" s="216">
        <f>IF('Kontrollküsimustik - ISQC'!G147="x","x","")</f>
      </c>
      <c r="I147" s="216">
        <f>IF('Kontrollküsimustik - ISQC'!H147="x","x","")</f>
      </c>
      <c r="J147" s="215">
        <f t="shared" si="5"/>
      </c>
      <c r="K147" s="216">
        <f>IF('Kontrollküsimustik - ISQC'!L147="x","x","")</f>
      </c>
      <c r="L147" s="216">
        <f>IF('Kontrollküsimustik - ISQC'!M147="x","x","")</f>
      </c>
    </row>
    <row r="148" spans="1:12" ht="26.25">
      <c r="A148" s="193">
        <f>'Kontrollküsimustik - ISQC'!A148</f>
        <v>133</v>
      </c>
      <c r="B148" s="194">
        <f>IF('Kontrollküsimustik - ISQC'!B148='Kontrollküsimustik - ISQC'!$P$1,"",'Kontrollküsimustik - ISQC'!B148)</f>
      </c>
      <c r="C148" s="194" t="str">
        <f>'Kontrollküsimustik - ISQC'!C148</f>
        <v>ISQC(EE)1-55</v>
      </c>
      <c r="D148" s="202" t="str">
        <f>'Kontrollküsimustik - ISQC'!E148</f>
        <v>(b) väiteid mittevastavuse kohta ettevõtte kvaliteedikontrollisüsteemile.</v>
      </c>
      <c r="E148" s="195">
        <f>IF('Kontrollküsimustik - ISQC'!P148='Kontrollküsimustik - ISQC'!$Q$1,"",'Kontrollküsimustik - ISQC'!P148)</f>
      </c>
      <c r="F148" s="195">
        <f>IF('Kontrollküsimustik - ISQC'!O148='Kontrollküsimustik - ISQC'!$Q$1,"",'Kontrollküsimustik - ISQC'!O148)</f>
      </c>
      <c r="G148" s="218">
        <f t="shared" si="4"/>
      </c>
      <c r="H148" s="216">
        <f>IF('Kontrollküsimustik - ISQC'!G148="x","x","")</f>
      </c>
      <c r="I148" s="216">
        <f>IF('Kontrollküsimustik - ISQC'!H148="x","x","")</f>
      </c>
      <c r="J148" s="215">
        <f t="shared" si="5"/>
      </c>
      <c r="K148" s="216">
        <f>IF('Kontrollküsimustik - ISQC'!L148="x","x","")</f>
      </c>
      <c r="L148" s="216">
        <f>IF('Kontrollküsimustik - ISQC'!M148="x","x","")</f>
      </c>
    </row>
    <row r="149" spans="1:12" ht="51.75">
      <c r="A149" s="193">
        <f>'Kontrollküsimustik - ISQC'!A149</f>
        <v>134</v>
      </c>
      <c r="B149" s="194">
        <f>IF('Kontrollküsimustik - ISQC'!B149='Kontrollküsimustik - ISQC'!$P$1,"",'Kontrollküsimustik - ISQC'!B149)</f>
      </c>
      <c r="C149" s="194" t="str">
        <f>'Kontrollküsimustik - ISQC'!C149</f>
        <v>ISQC(EE)1-55</v>
      </c>
      <c r="D149" s="202" t="str">
        <f>'Kontrollküsimustik - ISQC'!E149</f>
        <v>Selle protsessi osana peab ettevõte kehtestama oma personali jaoks selgelt defineeritud kanalid mis tahes murede tõstatamiseks viisil, mis võimaldavad neil esile astuda ilma hirmuta surveabinõude ees.</v>
      </c>
      <c r="E149" s="195">
        <f>IF('Kontrollküsimustik - ISQC'!P149='Kontrollküsimustik - ISQC'!$Q$1,"",'Kontrollküsimustik - ISQC'!P149)</f>
      </c>
      <c r="F149" s="195">
        <f>IF('Kontrollküsimustik - ISQC'!O149='Kontrollküsimustik - ISQC'!$Q$1,"",'Kontrollküsimustik - ISQC'!O149)</f>
      </c>
      <c r="G149" s="218">
        <f t="shared" si="4"/>
      </c>
      <c r="H149" s="216">
        <f>IF('Kontrollküsimustik - ISQC'!G149="x","x","")</f>
      </c>
      <c r="I149" s="216">
        <f>IF('Kontrollküsimustik - ISQC'!H149="x","x","")</f>
      </c>
      <c r="J149" s="215">
        <f t="shared" si="5"/>
      </c>
      <c r="K149" s="216">
        <f>IF('Kontrollküsimustik - ISQC'!L149="x","x","")</f>
      </c>
      <c r="L149" s="216">
        <f>IF('Kontrollküsimustik - ISQC'!M149="x","x","")</f>
      </c>
    </row>
    <row r="150" spans="1:12" ht="77.25">
      <c r="A150" s="193">
        <f>'Kontrollküsimustik - ISQC'!A150</f>
        <v>135</v>
      </c>
      <c r="B150" s="194">
        <f>IF('Kontrollküsimustik - ISQC'!B150='Kontrollküsimustik - ISQC'!$P$1,"",'Kontrollküsimustik - ISQC'!B150)</f>
      </c>
      <c r="C150" s="194" t="str">
        <f>'Kontrollküsimustik - ISQC'!C150</f>
        <v>ISQC(EE)1-56</v>
      </c>
      <c r="D150" s="202" t="str">
        <f>'Kontrollküsimustik - ISQC'!E150</f>
        <v>Juhul, kui kaebuste ja väidete uurimiste käigus tuvastatakse vajakajäämised ettevõtte kvaliteedikontrolli poliitikate ja -protseduuride ülesehituses või toimimises, või isiku või isikute mittevastavus ettevõtte kvaliteedikontrollisüsteemile, peab ettevõte rakendama asjakohaseid meetmeid.</v>
      </c>
      <c r="E150" s="195">
        <f>IF('Kontrollküsimustik - ISQC'!P150='Kontrollküsimustik - ISQC'!$Q$1,"",'Kontrollküsimustik - ISQC'!P150)</f>
      </c>
      <c r="F150" s="195">
        <f>IF('Kontrollküsimustik - ISQC'!O150='Kontrollküsimustik - ISQC'!$Q$1,"",'Kontrollküsimustik - ISQC'!O150)</f>
      </c>
      <c r="G150" s="218">
        <f t="shared" si="4"/>
      </c>
      <c r="H150" s="216">
        <f>IF('Kontrollküsimustik - ISQC'!G150="x","x","")</f>
      </c>
      <c r="I150" s="216">
        <f>IF('Kontrollküsimustik - ISQC'!H150="x","x","")</f>
      </c>
      <c r="J150" s="215">
        <f t="shared" si="5"/>
      </c>
      <c r="K150" s="216">
        <f>IF('Kontrollküsimustik - ISQC'!L150="x","x","")</f>
      </c>
      <c r="L150" s="216">
        <f>IF('Kontrollküsimustik - ISQC'!M150="x","x","")</f>
      </c>
    </row>
    <row r="151" spans="1:12" ht="15">
      <c r="A151" s="196"/>
      <c r="B151" s="197">
        <f>IF('Kontrollküsimustik - ISQC'!B151='Kontrollküsimustik - ISQC'!$P$1,"",'Kontrollküsimustik - ISQC'!B151)</f>
      </c>
      <c r="C151" s="198" t="str">
        <f>'Kontrollküsimustik - ISQC'!C151</f>
        <v>Kvaliteedikontrollisüsteemi dokumentatsioon</v>
      </c>
      <c r="D151" s="201"/>
      <c r="E151" s="199"/>
      <c r="F151" s="199"/>
      <c r="G151" s="218"/>
      <c r="H151" s="216"/>
      <c r="I151" s="216"/>
      <c r="J151" s="215"/>
      <c r="K151" s="216"/>
      <c r="L151" s="216"/>
    </row>
    <row r="152" spans="1:12" ht="64.5">
      <c r="A152" s="193">
        <f>'Kontrollküsimustik - ISQC'!A152</f>
        <v>136</v>
      </c>
      <c r="B152" s="194">
        <f>IF('Kontrollküsimustik - ISQC'!B152='Kontrollküsimustik - ISQC'!$P$1,"",'Kontrollküsimustik - ISQC'!B152)</f>
      </c>
      <c r="C152" s="194" t="str">
        <f>'Kontrollküsimustik - ISQC'!C152</f>
        <v>ISQC(EE)1-57</v>
      </c>
      <c r="D152" s="202" t="str">
        <f>'Kontrollküsimustik - ISQC'!E152</f>
        <v>Ettevõte peab kehtestama poliitikad ja protseduurid, millega nõutakse asjakohast dokumenteerimist andmaks tõendusmaterjali ettevõtte kvaliteedikontrollisüsteemi iga elemendi toimimise kohta.</v>
      </c>
      <c r="E152" s="195">
        <f>IF('Kontrollküsimustik - ISQC'!P152='Kontrollküsimustik - ISQC'!$Q$1,"",'Kontrollküsimustik - ISQC'!P152)</f>
      </c>
      <c r="F152" s="195">
        <f>IF('Kontrollküsimustik - ISQC'!O152='Kontrollküsimustik - ISQC'!$Q$1,"",'Kontrollküsimustik - ISQC'!O152)</f>
      </c>
      <c r="G152" s="218">
        <f t="shared" si="4"/>
      </c>
      <c r="H152" s="216">
        <f>IF('Kontrollküsimustik - ISQC'!G152="x","x","")</f>
      </c>
      <c r="I152" s="216">
        <f>IF('Kontrollküsimustik - ISQC'!H152="x","x","")</f>
      </c>
      <c r="J152" s="215">
        <f t="shared" si="5"/>
      </c>
      <c r="K152" s="216">
        <f>IF('Kontrollküsimustik - ISQC'!L152="x","x","")</f>
      </c>
      <c r="L152" s="216">
        <f>IF('Kontrollküsimustik - ISQC'!M152="x","x","")</f>
      </c>
    </row>
    <row r="153" spans="1:12" ht="90">
      <c r="A153" s="193">
        <f>'Kontrollküsimustik - ISQC'!A153</f>
        <v>137</v>
      </c>
      <c r="B153" s="194">
        <f>IF('Kontrollküsimustik - ISQC'!B153='Kontrollküsimustik - ISQC'!$P$1,"",'Kontrollküsimustik - ISQC'!B153)</f>
      </c>
      <c r="C153" s="194" t="str">
        <f>'Kontrollküsimustik - ISQC'!C153</f>
        <v>ISQC(EE)1-58</v>
      </c>
      <c r="D153" s="202" t="str">
        <f>'Kontrollküsimustik - ISQC'!E153</f>
        <v>Ettevõte peab kehtestama poliitikad ja protseduurid, millega nõutakse dokumentatsiooni säilitamist aja jooksul, mis on piisav võimaldamaks nendel, kes monitoorimisprotseduure läbi viivad, hinnata ettevõtte vastavust ettevõtte kvaliteedikontrollisüsteemile, või pikemaks perioodiks, kui see on nõutud seaduse või regulatsiooniga.</v>
      </c>
      <c r="E153" s="195">
        <f>IF('Kontrollküsimustik - ISQC'!P153='Kontrollküsimustik - ISQC'!$Q$1,"",'Kontrollküsimustik - ISQC'!P153)</f>
      </c>
      <c r="F153" s="195">
        <f>IF('Kontrollküsimustik - ISQC'!O153='Kontrollküsimustik - ISQC'!$Q$1,"",'Kontrollküsimustik - ISQC'!O153)</f>
      </c>
      <c r="G153" s="218">
        <f t="shared" si="4"/>
      </c>
      <c r="H153" s="216">
        <f>IF('Kontrollküsimustik - ISQC'!G153="x","x","")</f>
      </c>
      <c r="I153" s="216">
        <f>IF('Kontrollküsimustik - ISQC'!H153="x","x","")</f>
      </c>
      <c r="J153" s="215">
        <f t="shared" si="5"/>
      </c>
      <c r="K153" s="216">
        <f>IF('Kontrollküsimustik - ISQC'!L153="x","x","")</f>
      </c>
      <c r="L153" s="216">
        <f>IF('Kontrollküsimustik - ISQC'!M153="x","x","")</f>
      </c>
    </row>
    <row r="154" spans="1:12" ht="39">
      <c r="A154" s="193">
        <f>'Kontrollküsimustik - ISQC'!A154</f>
        <v>138</v>
      </c>
      <c r="B154" s="194">
        <f>IF('Kontrollküsimustik - ISQC'!B154='Kontrollküsimustik - ISQC'!$P$1,"",'Kontrollküsimustik - ISQC'!B154)</f>
      </c>
      <c r="C154" s="194" t="str">
        <f>'Kontrollküsimustik - ISQC'!C154</f>
        <v>ISQC(EE)1-59</v>
      </c>
      <c r="D154" s="202" t="str">
        <f>'Kontrollküsimustik - ISQC'!E154</f>
        <v>Ettevõte peab kehtestama poliitikad ja protseduurid, millega nõutakse kaebuste ja väidete ning neile antud vastuste dokumenteerimist.</v>
      </c>
      <c r="E154" s="195">
        <f>IF('Kontrollküsimustik - ISQC'!P154='Kontrollküsimustik - ISQC'!$Q$1,"",'Kontrollküsimustik - ISQC'!P154)</f>
      </c>
      <c r="F154" s="195">
        <f>IF('Kontrollküsimustik - ISQC'!O154='Kontrollküsimustik - ISQC'!$Q$1,"",'Kontrollküsimustik - ISQC'!O154)</f>
      </c>
      <c r="G154" s="218">
        <f t="shared" si="4"/>
      </c>
      <c r="H154" s="216">
        <f>IF('Kontrollküsimustik - ISQC'!G154="x","x","")</f>
      </c>
      <c r="I154" s="216">
        <f>IF('Kontrollküsimustik - ISQC'!H154="x","x","")</f>
      </c>
      <c r="J154" s="215">
        <f t="shared" si="5"/>
      </c>
      <c r="K154" s="216">
        <f>IF('Kontrollküsimustik - ISQC'!L154="x","x","")</f>
      </c>
      <c r="L154" s="216">
        <f>IF('Kontrollküsimustik - ISQC'!M154="x","x","")</f>
      </c>
    </row>
    <row r="155" spans="1:12" ht="15">
      <c r="A155" s="196"/>
      <c r="B155" s="197">
        <f>IF('Kontrollküsimustik - ISQC'!B155='Kontrollküsimustik - ISQC'!$P$1,"",'Kontrollküsimustik - ISQC'!B155)</f>
      </c>
      <c r="C155" s="198" t="str">
        <f>'Kontrollküsimustik - ISQC'!C155</f>
        <v>Rahapesu ja terrorismi rahastamise tõkestamine</v>
      </c>
      <c r="D155" s="201"/>
      <c r="E155" s="199"/>
      <c r="F155" s="199"/>
      <c r="G155" s="218"/>
      <c r="H155" s="216"/>
      <c r="I155" s="216"/>
      <c r="J155" s="215"/>
      <c r="K155" s="216"/>
      <c r="L155" s="216"/>
    </row>
    <row r="156" spans="1:12" ht="102.75">
      <c r="A156" s="193">
        <f>'Kontrollküsimustik - ISQC'!A156</f>
        <v>139</v>
      </c>
      <c r="B156" s="194">
        <f>IF('Kontrollküsimustik - ISQC'!B156='Kontrollküsimustik - ISQC'!$P$1,"",'Kontrollküsimustik - ISQC'!B156)</f>
      </c>
      <c r="C156" s="194" t="str">
        <f>'Kontrollküsimustik - ISQC'!C156</f>
        <v>Rahapesu ja terrorismi rahastamise tõkestamise seadus - §29</v>
      </c>
      <c r="D156" s="202" t="str">
        <f>'Kontrollküsimustik - ISQC'!E156</f>
        <v>Audiitor peab kirjalikus vormis kehtestama protseduurireeglid ning nende täitmise kontrollimiseks sisekontrollieeskirja järgmistes valdkondades:
a. rahapesu ja terrorismi rahastamise riski hindamine ja juhtimine;
b. andmete kogumine ja säilitamine;
c. teatamiskohustuse täitmine ja juhtkonna informeerimine.</v>
      </c>
      <c r="E156" s="195">
        <f>IF('Kontrollküsimustik - ISQC'!P156='Kontrollküsimustik - ISQC'!$Q$1,"",'Kontrollküsimustik - ISQC'!P156)</f>
      </c>
      <c r="F156" s="195">
        <f>IF('Kontrollküsimustik - ISQC'!O156='Kontrollküsimustik - ISQC'!$Q$1,"",'Kontrollküsimustik - ISQC'!O156)</f>
      </c>
      <c r="G156" s="218">
        <f t="shared" si="4"/>
      </c>
      <c r="H156" s="216">
        <f>IF('Kontrollküsimustik - ISQC'!G156="x","x","")</f>
      </c>
      <c r="I156" s="216">
        <f>IF('Kontrollküsimustik - ISQC'!H156="x","x","")</f>
      </c>
      <c r="J156" s="215">
        <f t="shared" si="5"/>
      </c>
      <c r="K156" s="216">
        <f>IF('Kontrollküsimustik - ISQC'!L156="x","x","")</f>
      </c>
      <c r="L156" s="216">
        <f>IF('Kontrollküsimustik - ISQC'!M156="x","x","")</f>
      </c>
    </row>
    <row r="157" spans="1:12" ht="192">
      <c r="A157" s="193">
        <f>'Kontrollküsimustik - ISQC'!A157</f>
        <v>140</v>
      </c>
      <c r="B157" s="194">
        <f>IF('Kontrollküsimustik - ISQC'!B157='Kontrollküsimustik - ISQC'!$P$1,"",'Kontrollküsimustik - ISQC'!B157)</f>
      </c>
      <c r="C157" s="194" t="str">
        <f>'Kontrollküsimustik - ISQC'!C157</f>
        <v>Rahapesu ja terrorismi rahastamise tõkestamise seadus - §12, §13</v>
      </c>
      <c r="D157" s="202" t="str">
        <f>'Kontrollküsimustik - ISQC'!E157</f>
        <v>Audiitor peab kohaldama hoolsusmeetmeid:
a. ärisuhte loomisel;
b. tehingute juhuti tegemisel või vahendamisel, kui tehingu väärtus on üle 15,000 EUR;
c. rahapesu või terrorismi rahastamise kahtluse korral;
d. varem kogutud dokumentide või andmete ebapiisavuse või tõele mittevastavuse kahtluse korral
a. ärisuhte pideval jälgimisel, sealhulgas ärisuhte vältel teostatud tehingute jälgimisel;
b. isikusamasuse tuvastamisel kasutatud andmete regulaarsel kontrollimisel;
c. asjakohaste dokumentide, andmete ja teabe ajakohastamisel;
d. vajaduse korral tehingus kasutatud vahendite allika ja päritolu tuvastamisel.</v>
      </c>
      <c r="E157" s="195">
        <f>IF('Kontrollküsimustik - ISQC'!P157='Kontrollküsimustik - ISQC'!$Q$1,"",'Kontrollküsimustik - ISQC'!P157)</f>
      </c>
      <c r="F157" s="195">
        <f>IF('Kontrollküsimustik - ISQC'!O157='Kontrollküsimustik - ISQC'!$Q$1,"",'Kontrollküsimustik - ISQC'!O157)</f>
      </c>
      <c r="G157" s="218">
        <f t="shared" si="4"/>
      </c>
      <c r="H157" s="216">
        <f>IF('Kontrollküsimustik - ISQC'!G157="x","x","")</f>
      </c>
      <c r="I157" s="216">
        <f>IF('Kontrollküsimustik - ISQC'!H157="x","x","")</f>
      </c>
      <c r="J157" s="215">
        <f t="shared" si="5"/>
      </c>
      <c r="K157" s="216">
        <f>IF('Kontrollküsimustik - ISQC'!L157="x","x","")</f>
      </c>
      <c r="L157" s="216">
        <f>IF('Kontrollküsimustik - ISQC'!M157="x","x","")</f>
      </c>
    </row>
    <row r="158" spans="1:12" ht="115.5">
      <c r="A158" s="193">
        <f>'Kontrollküsimustik - ISQC'!A158</f>
        <v>141</v>
      </c>
      <c r="B158" s="194">
        <f>IF('Kontrollküsimustik - ISQC'!B158='Kontrollküsimustik - ISQC'!$P$1,"",'Kontrollküsimustik - ISQC'!B158)</f>
      </c>
      <c r="C158" s="194" t="str">
        <f>'Kontrollküsimustik - ISQC'!C158</f>
        <v>Rahapesu ja terrorismi rahastamise tõkestamise seadus - §32</v>
      </c>
      <c r="D158" s="202" t="str">
        <f>'Kontrollküsimustik - ISQC'!E158</f>
        <v>Audiitor teatab rahapesu andmebüroole:
a. tegevusest või asjaoludest, mille tunnused osutavad rahapesule või terrorismi rahastamisele või mille puhul tal on kahtlus või ta teab, et tegemist on rahapesu või terrorismi rahastamisega;
b. igast tehingust, kus rahaline kohustus üle 32,000 EUR täidetakse sularahas, sõltumata sellest, kas tehing tehakse ühe maksena või mitme omavahel seotud maksena.</v>
      </c>
      <c r="E158" s="195">
        <f>IF('Kontrollküsimustik - ISQC'!P158='Kontrollküsimustik - ISQC'!$Q$1,"",'Kontrollküsimustik - ISQC'!P158)</f>
      </c>
      <c r="F158" s="195">
        <f>IF('Kontrollküsimustik - ISQC'!O158='Kontrollküsimustik - ISQC'!$Q$1,"",'Kontrollküsimustik - ISQC'!O158)</f>
      </c>
      <c r="G158" s="218">
        <f t="shared" si="4"/>
      </c>
      <c r="H158" s="216">
        <f>IF('Kontrollküsimustik - ISQC'!G158="x","x","")</f>
      </c>
      <c r="I158" s="216">
        <f>IF('Kontrollküsimustik - ISQC'!H158="x","x","")</f>
      </c>
      <c r="J158" s="215">
        <f t="shared" si="5"/>
      </c>
      <c r="K158" s="216">
        <f>IF('Kontrollküsimustik - ISQC'!L158="x","x","")</f>
      </c>
      <c r="L158" s="216">
        <f>IF('Kontrollküsimustik - ISQC'!M158="x","x","")</f>
      </c>
    </row>
  </sheetData>
  <sheetProtection/>
  <autoFilter ref="A5:L158"/>
  <mergeCells count="3">
    <mergeCell ref="A2:D2"/>
    <mergeCell ref="G4:I4"/>
    <mergeCell ref="J4:L4"/>
  </mergeCells>
  <conditionalFormatting sqref="C5">
    <cfRule type="expression" priority="1" dxfId="49">
      <formula>'Tähelepanekute koond - ISQC'!#REF!=C5</formula>
    </cfRule>
  </conditionalFormatting>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0"/>
  <sheetViews>
    <sheetView zoomScale="90" zoomScaleNormal="90" zoomScalePageLayoutView="0" workbookViewId="0" topLeftCell="A1">
      <selection activeCell="P3" sqref="O3:P3"/>
    </sheetView>
  </sheetViews>
  <sheetFormatPr defaultColWidth="8.8515625" defaultRowHeight="15"/>
  <cols>
    <col min="1" max="1" width="4.8515625" style="0" customWidth="1"/>
    <col min="2" max="2" width="15.421875" style="65" customWidth="1"/>
    <col min="3" max="3" width="12.140625" style="65" customWidth="1"/>
    <col min="4" max="4" width="3.8515625" style="0" customWidth="1"/>
    <col min="5" max="5" width="48.421875" style="65" customWidth="1"/>
    <col min="6" max="6" width="28.421875" style="119" customWidth="1"/>
    <col min="7" max="7" width="27.421875" style="119" customWidth="1"/>
    <col min="8" max="8" width="9.140625" style="115" customWidth="1"/>
    <col min="9" max="10" width="9.140625" style="117" customWidth="1"/>
  </cols>
  <sheetData>
    <row r="1" spans="1:10" s="43" customFormat="1" ht="19.5">
      <c r="A1" s="87" t="s">
        <v>585</v>
      </c>
      <c r="B1" s="116"/>
      <c r="C1" s="116"/>
      <c r="D1" s="87"/>
      <c r="E1" s="116"/>
      <c r="F1" s="120"/>
      <c r="G1" s="120"/>
      <c r="H1" s="91"/>
      <c r="I1" s="123"/>
      <c r="J1" s="123"/>
    </row>
    <row r="2" spans="1:10" s="43" customFormat="1" ht="15">
      <c r="A2" s="265" t="str">
        <f>"Kvaliteedikontrolli number: "&amp;Üldinfo!B4</f>
        <v>Kvaliteedikontrolli number: </v>
      </c>
      <c r="B2" s="265"/>
      <c r="C2" s="265"/>
      <c r="D2" s="265"/>
      <c r="E2" s="47"/>
      <c r="F2" s="120"/>
      <c r="G2" s="120"/>
      <c r="H2" s="91"/>
      <c r="I2" s="123"/>
      <c r="J2" s="123"/>
    </row>
    <row r="3" spans="1:10" s="141" customFormat="1" ht="15">
      <c r="A3" s="136"/>
      <c r="B3" s="44"/>
      <c r="C3" s="137"/>
      <c r="D3" s="138"/>
      <c r="E3" s="139"/>
      <c r="F3" s="140"/>
      <c r="G3" s="140"/>
      <c r="H3" s="228"/>
      <c r="I3" s="228"/>
      <c r="J3" s="228"/>
    </row>
    <row r="4" spans="1:10" s="43" customFormat="1" ht="15">
      <c r="A4" s="181"/>
      <c r="B4" s="181"/>
      <c r="C4" s="181"/>
      <c r="D4" s="181"/>
      <c r="E4" s="181"/>
      <c r="F4" s="221" t="s">
        <v>591</v>
      </c>
      <c r="G4" s="222" t="s">
        <v>590</v>
      </c>
      <c r="H4" s="226"/>
      <c r="I4" s="226"/>
      <c r="J4" s="227"/>
    </row>
    <row r="5" spans="1:10" s="48" customFormat="1" ht="62.25">
      <c r="A5" s="182" t="s">
        <v>261</v>
      </c>
      <c r="B5" s="183" t="s">
        <v>1</v>
      </c>
      <c r="C5" s="184" t="s">
        <v>0</v>
      </c>
      <c r="D5" s="185" t="s">
        <v>143</v>
      </c>
      <c r="E5" s="183" t="s">
        <v>2</v>
      </c>
      <c r="F5" s="183" t="s">
        <v>161</v>
      </c>
      <c r="G5" s="183" t="s">
        <v>162</v>
      </c>
      <c r="H5" s="223" t="s">
        <v>589</v>
      </c>
      <c r="I5" s="219" t="s">
        <v>158</v>
      </c>
      <c r="J5" s="219" t="s">
        <v>159</v>
      </c>
    </row>
    <row r="6" spans="1:10" ht="15">
      <c r="A6" s="186"/>
      <c r="B6" s="187"/>
      <c r="C6" s="188" t="str">
        <f>'Kontrollküsimustik - eetika'!C6</f>
        <v>Koodeksi üldine rakendamine (OSA A)</v>
      </c>
      <c r="D6" s="186"/>
      <c r="E6" s="187"/>
      <c r="F6" s="189"/>
      <c r="G6" s="189"/>
      <c r="H6" s="224"/>
      <c r="I6" s="220"/>
      <c r="J6" s="220"/>
    </row>
    <row r="7" spans="1:10" ht="104.25" customHeight="1">
      <c r="A7" s="190">
        <f>'Kontrollküsimustik - eetika'!A7</f>
        <v>1</v>
      </c>
      <c r="B7" s="191" t="str">
        <f>IF('Kontrollküsimustik - eetika'!B7='Kontrollküsimustik - eetika'!$K$1,"",'Kontrollküsimustik - eetika'!B7)</f>
        <v>Kontseptuaalse raamistiku lähenemisviis</v>
      </c>
      <c r="C7" s="191" t="str">
        <f>'Kontrollküsimustik - eetika'!C7</f>
        <v>100.11</v>
      </c>
      <c r="D7" s="190">
        <f>'Kontrollküsimustik - eetika'!D7</f>
        <v>2</v>
      </c>
      <c r="E7" s="191" t="str">
        <f>'Kontrollküsimustik - eetika'!E7</f>
        <v>Kui kutseline arvestusekspert puutub kokku tavapärasest erinevate tingimustega, mille puhul koodeksi mingi spetsiifilise nõude rakendamise tulemuseks oleks disproportsionaalne lõpptulemus või lõpptulemus, mis ei pruugi olla avalikkuse huvides, soovitatakse kutselisel arvestuseksperdil konsulteerida liikmesorganisatsiooni või relevantse reguleerijaga.</v>
      </c>
      <c r="F7" s="192">
        <f>IF('Kontrollküsimustik - eetika'!K7='Kontrollküsimustik - eetika'!$L$1,"",'Kontrollküsimustik - eetika'!K7)</f>
      </c>
      <c r="G7" s="192">
        <f>IF('Kontrollküsimustik - eetika'!J7='Kontrollküsimustik - eetika'!$L$1,"",'Kontrollküsimustik - eetika'!J7)</f>
      </c>
      <c r="H7" s="225">
        <f>IF(I7="x","x",IF(J7="x","x",""))</f>
      </c>
      <c r="I7" s="220">
        <f>IF('Kontrollküsimustik - eetika'!G7="x","x","")</f>
      </c>
      <c r="J7" s="220">
        <f>IF('Kontrollküsimustik - eetika'!H7="x","x","")</f>
      </c>
    </row>
    <row r="8" spans="1:10" ht="130.5" customHeight="1">
      <c r="A8" s="190">
        <f>'Kontrollküsimustik - eetika'!A8</f>
        <v>2</v>
      </c>
      <c r="B8" s="191" t="str">
        <f>IF('Kontrollküsimustik - eetika'!B8='Kontrollküsimustik - eetika'!$K$1,"",'Kontrollküsimustik - eetika'!B8)</f>
        <v>Eetilise konflikti lahendamine</v>
      </c>
      <c r="C8" s="191" t="str">
        <f>'Kontrollküsimustik - eetika'!C8</f>
        <v>100.18</v>
      </c>
      <c r="D8" s="190">
        <f>'Kontrollküsimustik - eetika'!D8</f>
        <v>2</v>
      </c>
      <c r="E8" s="191" t="str">
        <f>'Kontrollküsimustik - eetika'!E8</f>
        <v>Olles eetilise konflikti lahendamise kas ametliku või mitteametliku protsessi alustamisel elevantsed faktorid arvesse võtnud, peab kutseline arvestusekspert kindlaks määrama asjakohase tegevuskava, kaaludes iga võimaliku tegevuskava tagajärgi. Juhul, kui küsimus jääb lahendamata, võib kutseline arvestusekspert abi saamiseks lahenduse leidmisel soovida konsulteerida teiste asjakohaste isikutega ettevõttes või tööd andvas organisatsioonis.</v>
      </c>
      <c r="F8" s="192">
        <f>IF('Kontrollküsimustik - eetika'!K8='Kontrollküsimustik - eetika'!$L$1,"",'Kontrollküsimustik - eetika'!K8)</f>
      </c>
      <c r="G8" s="192">
        <f>IF('Kontrollküsimustik - eetika'!J8='Kontrollküsimustik - eetika'!$L$1,"",'Kontrollküsimustik - eetika'!J8)</f>
      </c>
      <c r="H8" s="225">
        <f aca="true" t="shared" si="0" ref="H8:H71">IF(I8="x","x",IF(J8="x","x",""))</f>
      </c>
      <c r="I8" s="220">
        <f>IF('Kontrollküsimustik - eetika'!G8="x","x","")</f>
      </c>
      <c r="J8" s="220">
        <f>IF('Kontrollküsimustik - eetika'!H8="x","x","")</f>
      </c>
    </row>
    <row r="9" spans="1:10" ht="64.5">
      <c r="A9" s="190">
        <f>'Kontrollküsimustik - eetika'!A9</f>
        <v>3</v>
      </c>
      <c r="B9" s="191">
        <f>IF('Kontrollküsimustik - eetika'!B9='Kontrollküsimustik - eetika'!$K$1,"",'Kontrollküsimustik - eetika'!B9)</f>
      </c>
      <c r="C9" s="191" t="str">
        <f>'Kontrollküsimustik - eetika'!C9</f>
        <v>100.19</v>
      </c>
      <c r="D9" s="190">
        <f>'Kontrollküsimustik - eetika'!D9</f>
        <v>2</v>
      </c>
      <c r="E9" s="191" t="str">
        <f>'Kontrollküsimustik - eetika'!E9</f>
        <v>Kui probleem hõlmab organisatsioonisisest konflikti või konflikti organisatsiooniga, peab kutseline arvestusekspert kindlaks määrama, kas konsulteerida nendega, kelle ülesandeks on organisatsiooni valitsemine, nagu näiteks direktorite nõukogu või auditi komitee.</v>
      </c>
      <c r="F9" s="192">
        <f>IF('Kontrollküsimustik - eetika'!K9='Kontrollküsimustik - eetika'!$L$1,"",'Kontrollküsimustik - eetika'!K9)</f>
      </c>
      <c r="G9" s="192">
        <f>IF('Kontrollküsimustik - eetika'!J9='Kontrollküsimustik - eetika'!$L$1,"",'Kontrollküsimustik - eetika'!J9)</f>
      </c>
      <c r="H9" s="225">
        <f t="shared" si="0"/>
      </c>
      <c r="I9" s="220">
        <f>IF('Kontrollküsimustik - eetika'!G9="x","x","")</f>
      </c>
      <c r="J9" s="220">
        <f>IF('Kontrollküsimustik - eetika'!H9="x","x","")</f>
      </c>
    </row>
    <row r="10" spans="1:10" ht="189" customHeight="1">
      <c r="A10" s="190">
        <f>'Kontrollküsimustik - eetika'!A10</f>
        <v>4</v>
      </c>
      <c r="B10" s="191" t="str">
        <f>IF('Kontrollküsimustik - eetika'!B10='Kontrollküsimustik - eetika'!$K$1,"",'Kontrollküsimustik - eetika'!B10)</f>
        <v>Ausus</v>
      </c>
      <c r="C10" s="191" t="str">
        <f>'Kontrollküsimustik - eetika'!C10</f>
        <v>110.2</v>
      </c>
      <c r="D10" s="190">
        <f>'Kontrollküsimustik - eetika'!D10</f>
        <v>3</v>
      </c>
      <c r="E10" s="191" t="str">
        <f>'Kontrollküsimustik - eetika'!E10</f>
        <v>Kutseline arvestusekspert ei tohi teadlikult olla seostatud aruannete, deklaratsioonide, infoedastuste või muu informatsiooniga, mille kohta kutseline arvestusekspert usub,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
Kui kutseline arvestusekspert saab teadlikuks sellest, et arvestusekspert on sellise informatsiooniga seostatud, peab arvestusekspert rakendama meetmeid, et mitte olla selle informatsiooniga seostatud.</v>
      </c>
      <c r="F10" s="192">
        <f>IF('Kontrollküsimustik - eetika'!K10='Kontrollküsimustik - eetika'!$L$1,"",'Kontrollküsimustik - eetika'!K10)</f>
      </c>
      <c r="G10" s="192">
        <f>IF('Kontrollküsimustik - eetika'!J10='Kontrollküsimustik - eetika'!$L$1,"",'Kontrollküsimustik - eetika'!J10)</f>
      </c>
      <c r="H10" s="225">
        <f t="shared" si="0"/>
      </c>
      <c r="I10" s="220">
        <f>IF('Kontrollküsimustik - eetika'!G10="x","x","")</f>
      </c>
      <c r="J10" s="220">
        <f>IF('Kontrollküsimustik - eetika'!H10="x","x","")</f>
      </c>
    </row>
    <row r="11" spans="1:10" ht="51.75">
      <c r="A11" s="190">
        <f>'Kontrollküsimustik - eetika'!A11</f>
        <v>5</v>
      </c>
      <c r="B11" s="191" t="str">
        <f>IF('Kontrollküsimustik - eetika'!B11='Kontrollküsimustik - eetika'!$K$1,"",'Kontrollküsimustik - eetika'!B11)</f>
        <v>Objektiivsus</v>
      </c>
      <c r="C11" s="191" t="str">
        <f>'Kontrollküsimustik - eetika'!C11</f>
        <v>120.2</v>
      </c>
      <c r="D11" s="190">
        <f>'Kontrollküsimustik - eetika'!D11</f>
        <v>3</v>
      </c>
      <c r="E11" s="191" t="str">
        <f>'Kontrollküsimustik - eetika'!E11</f>
        <v>Kutseline arvestusekspert ei tohi osutada kutsealast teenust juhul, kui tingimus või suhe tekitab eelarvamust või sobimatult mõjutab arvestuseksperdi kutsealast otsustust selle teenuse kohta.</v>
      </c>
      <c r="F11" s="192">
        <f>IF('Kontrollküsimustik - eetika'!K11='Kontrollküsimustik - eetika'!$L$1,"",'Kontrollküsimustik - eetika'!K11)</f>
      </c>
      <c r="G11" s="192">
        <f>IF('Kontrollküsimustik - eetika'!J11='Kontrollküsimustik - eetika'!$L$1,"",'Kontrollküsimustik - eetika'!J11)</f>
      </c>
      <c r="H11" s="225">
        <f t="shared" si="0"/>
      </c>
      <c r="I11" s="220">
        <f>IF('Kontrollküsimustik - eetika'!G11="x","x","")</f>
      </c>
      <c r="J11" s="220">
        <f>IF('Kontrollküsimustik - eetika'!H11="x","x","")</f>
      </c>
    </row>
    <row r="12" spans="1:10" ht="51.75">
      <c r="A12" s="190">
        <f>'Kontrollküsimustik - eetika'!A12</f>
        <v>6</v>
      </c>
      <c r="B12" s="191" t="str">
        <f>IF('Kontrollküsimustik - eetika'!B12='Kontrollküsimustik - eetika'!$K$1,"",'Kontrollküsimustik - eetika'!B12)</f>
        <v>Kutsealane kompetentsus ja nõutav hoolsus</v>
      </c>
      <c r="C12" s="191" t="str">
        <f>'Kontrollküsimustik - eetika'!C12</f>
        <v>130.5</v>
      </c>
      <c r="D12" s="190">
        <f>'Kontrollküsimustik - eetika'!D12</f>
        <v>3</v>
      </c>
      <c r="E12" s="191" t="str">
        <f>'Kontrollküsimustik - eetika'!E12</f>
        <v>Kutseline arvestusekspert peab rakendama mõistlikke meetmeid tagamaks, et isikutel, kes töötavad kutsealaspetsialistidena kutselise arvestuseksperdi käe all, on kohane koolitus ja järelvalve.</v>
      </c>
      <c r="F12" s="192">
        <f>IF('Kontrollküsimustik - eetika'!K12='Kontrollküsimustik - eetika'!$L$1,"",'Kontrollküsimustik - eetika'!K12)</f>
      </c>
      <c r="G12" s="192">
        <f>IF('Kontrollküsimustik - eetika'!J12='Kontrollküsimustik - eetika'!$L$1,"",'Kontrollküsimustik - eetika'!J12)</f>
      </c>
      <c r="H12" s="225">
        <f t="shared" si="0"/>
      </c>
      <c r="I12" s="220">
        <f>IF('Kontrollküsimustik - eetika'!G12="x","x","")</f>
      </c>
      <c r="J12" s="220">
        <f>IF('Kontrollküsimustik - eetika'!H12="x","x","")</f>
      </c>
    </row>
    <row r="13" spans="1:10" ht="51.75">
      <c r="A13" s="190">
        <f>'Kontrollküsimustik - eetika'!A13</f>
        <v>7</v>
      </c>
      <c r="B13" s="191">
        <f>IF('Kontrollküsimustik - eetika'!B13='Kontrollküsimustik - eetika'!$K$1,"",'Kontrollküsimustik - eetika'!B13)</f>
      </c>
      <c r="C13" s="191" t="str">
        <f>'Kontrollküsimustik - eetika'!C13</f>
        <v>130.6</v>
      </c>
      <c r="D13" s="190">
        <f>'Kontrollküsimustik - eetika'!D13</f>
        <v>2</v>
      </c>
      <c r="E13" s="191" t="str">
        <f>'Kontrollküsimustik - eetika'!E13</f>
        <v>Kus asjakohane, peab kutseline arvestusekspert andma klientidele, tööandjatele või teistele arvestuseksperdi kutsealaste teenuste kasutajatele teada teenuste olemuslikest piirangutest.</v>
      </c>
      <c r="F13" s="192">
        <f>IF('Kontrollküsimustik - eetika'!K13='Kontrollküsimustik - eetika'!$L$1,"",'Kontrollküsimustik - eetika'!K13)</f>
      </c>
      <c r="G13" s="192">
        <f>IF('Kontrollküsimustik - eetika'!J13='Kontrollküsimustik - eetika'!$L$1,"",'Kontrollküsimustik - eetika'!J13)</f>
      </c>
      <c r="H13" s="225">
        <f t="shared" si="0"/>
      </c>
      <c r="I13" s="220">
        <f>IF('Kontrollküsimustik - eetika'!G13="x","x","")</f>
      </c>
      <c r="J13" s="220">
        <f>IF('Kontrollküsimustik - eetika'!H13="x","x","")</f>
      </c>
    </row>
    <row r="14" spans="1:10" ht="77.25">
      <c r="A14" s="190">
        <f>'Kontrollküsimustik - eetika'!A14</f>
        <v>8</v>
      </c>
      <c r="B14" s="191" t="str">
        <f>IF('Kontrollküsimustik - eetika'!B14='Kontrollküsimustik - eetika'!$K$1,"",'Kontrollküsimustik - eetika'!B14)</f>
        <v>Konfidentsiaalsus</v>
      </c>
      <c r="C14" s="191" t="str">
        <f>'Kontrollküsimustik - eetika'!C14</f>
        <v>140.2, AudS §48(1)</v>
      </c>
      <c r="D14" s="190">
        <f>'Kontrollküsimustik - eetika'!D14</f>
        <v>3</v>
      </c>
      <c r="E14" s="191" t="str">
        <f>'Kontrollküsimustik - eetika'!E14</f>
        <v>Kutseline arvestusekspert peab säilitama konfidentsiaalsuse, kaasa arvatud sotsiaalses keskkonnas, olles valvas informatsiooni tahtmatu avalikustamise võimaluse suhtes, eriti just lähedasele äripartnerile või lähemale või lähimale pereliikmele, kaasa arvatud säilitama:</v>
      </c>
      <c r="F14" s="192">
        <f>IF('Kontrollküsimustik - eetika'!K14='Kontrollküsimustik - eetika'!$L$1,"",'Kontrollküsimustik - eetika'!K14)</f>
      </c>
      <c r="G14" s="192">
        <f>IF('Kontrollküsimustik - eetika'!J14='Kontrollküsimustik - eetika'!$L$1,"",'Kontrollküsimustik - eetika'!J14)</f>
      </c>
      <c r="H14" s="225">
        <f t="shared" si="0"/>
      </c>
      <c r="I14" s="220">
        <f>IF('Kontrollküsimustik - eetika'!G14="x","x","")</f>
      </c>
      <c r="J14" s="220">
        <f>IF('Kontrollküsimustik - eetika'!H14="x","x","")</f>
      </c>
    </row>
    <row r="15" spans="1:10" ht="26.25">
      <c r="A15" s="190">
        <f>'Kontrollküsimustik - eetika'!A15</f>
        <v>9</v>
      </c>
      <c r="B15" s="191">
        <f>IF('Kontrollküsimustik - eetika'!B15='Kontrollküsimustik - eetika'!$K$1,"",'Kontrollküsimustik - eetika'!B15)</f>
      </c>
      <c r="C15" s="191" t="str">
        <f>'Kontrollküsimustik - eetika'!C15</f>
        <v>140.3</v>
      </c>
      <c r="D15" s="190">
        <f>'Kontrollküsimustik - eetika'!D15</f>
        <v>3</v>
      </c>
      <c r="E15" s="191" t="str">
        <f>'Kontrollküsimustik - eetika'!E15</f>
        <v>(a) potentsiaalse kliendi või tööandja poolt avalikustatud informatsiooni konfidentsiaalsuse.</v>
      </c>
      <c r="F15" s="192">
        <f>IF('Kontrollküsimustik - eetika'!K15='Kontrollküsimustik - eetika'!$L$1,"",'Kontrollküsimustik - eetika'!K15)</f>
      </c>
      <c r="G15" s="192">
        <f>IF('Kontrollküsimustik - eetika'!J15='Kontrollküsimustik - eetika'!$L$1,"",'Kontrollküsimustik - eetika'!J15)</f>
      </c>
      <c r="H15" s="225">
        <f t="shared" si="0"/>
      </c>
      <c r="I15" s="220">
        <f>IF('Kontrollküsimustik - eetika'!G15="x","x","")</f>
      </c>
      <c r="J15" s="220">
        <f>IF('Kontrollküsimustik - eetika'!H15="x","x","")</f>
      </c>
    </row>
    <row r="16" spans="1:10" ht="26.25">
      <c r="A16" s="190">
        <f>'Kontrollküsimustik - eetika'!A16</f>
        <v>10</v>
      </c>
      <c r="B16" s="191">
        <f>IF('Kontrollküsimustik - eetika'!B16='Kontrollküsimustik - eetika'!$K$1,"",'Kontrollküsimustik - eetika'!B16)</f>
      </c>
      <c r="C16" s="191" t="str">
        <f>'Kontrollküsimustik - eetika'!C16</f>
        <v>140.4</v>
      </c>
      <c r="D16" s="190">
        <f>'Kontrollküsimustik - eetika'!D16</f>
        <v>3</v>
      </c>
      <c r="E16" s="191" t="str">
        <f>'Kontrollküsimustik - eetika'!E16</f>
        <v>(b) informatsiooni konfidentsiaalsuse ettevõtte või tööd andva organisatsiooni siseselt.</v>
      </c>
      <c r="F16" s="192">
        <f>IF('Kontrollküsimustik - eetika'!K16='Kontrollküsimustik - eetika'!$L$1,"",'Kontrollküsimustik - eetika'!K16)</f>
      </c>
      <c r="G16" s="192">
        <f>IF('Kontrollküsimustik - eetika'!J16='Kontrollküsimustik - eetika'!$L$1,"",'Kontrollküsimustik - eetika'!J16)</f>
      </c>
      <c r="H16" s="225">
        <f t="shared" si="0"/>
      </c>
      <c r="I16" s="220">
        <f>IF('Kontrollküsimustik - eetika'!G16="x","x","")</f>
      </c>
      <c r="J16" s="220">
        <f>IF('Kontrollküsimustik - eetika'!H16="x","x","")</f>
      </c>
    </row>
    <row r="17" spans="1:10" ht="39">
      <c r="A17" s="190">
        <f>'Kontrollküsimustik - eetika'!A17</f>
        <v>11</v>
      </c>
      <c r="B17" s="191">
        <f>IF('Kontrollküsimustik - eetika'!B17='Kontrollküsimustik - eetika'!$K$1,"",'Kontrollküsimustik - eetika'!B17)</f>
      </c>
      <c r="C17" s="191" t="str">
        <f>'Kontrollküsimustik - eetika'!C17</f>
        <v>140.6</v>
      </c>
      <c r="D17" s="190">
        <f>'Kontrollküsimustik - eetika'!D17</f>
        <v>3</v>
      </c>
      <c r="E17" s="191" t="str">
        <f>'Kontrollküsimustik - eetika'!E17</f>
        <v>(c) informatsiooni peale kutselise arvestuseksperdi ja kliendi või tööandja vahelise suhte lõppu, mis on kas omandatud või saadud kutsealase või ärisuhte tulemusel.</v>
      </c>
      <c r="F17" s="192">
        <f>IF('Kontrollküsimustik - eetika'!K17='Kontrollküsimustik - eetika'!$L$1,"",'Kontrollküsimustik - eetika'!K17)</f>
      </c>
      <c r="G17" s="192">
        <f>IF('Kontrollküsimustik - eetika'!J17='Kontrollküsimustik - eetika'!$L$1,"",'Kontrollküsimustik - eetika'!J17)</f>
      </c>
      <c r="H17" s="225">
        <f t="shared" si="0"/>
      </c>
      <c r="I17" s="220">
        <f>IF('Kontrollküsimustik - eetika'!G17="x","x","")</f>
      </c>
      <c r="J17" s="220">
        <f>IF('Kontrollküsimustik - eetika'!H17="x","x","")</f>
      </c>
    </row>
    <row r="18" spans="1:10" ht="64.5">
      <c r="A18" s="190">
        <f>'Kontrollküsimustik - eetika'!A18</f>
        <v>12</v>
      </c>
      <c r="B18" s="191">
        <f>IF('Kontrollküsimustik - eetika'!B18='Kontrollküsimustik - eetika'!$K$1,"",'Kontrollküsimustik - eetika'!B18)</f>
      </c>
      <c r="C18" s="191" t="str">
        <f>'Kontrollküsimustik - eetika'!C18</f>
        <v>140.5</v>
      </c>
      <c r="D18" s="190">
        <f>'Kontrollküsimustik - eetika'!D18</f>
        <v>3</v>
      </c>
      <c r="E18" s="191" t="str">
        <f>'Kontrollküsimustik - eetika'!E18</f>
        <v>Kutseline arvestusekspert peab rakendama mõistlikke meetmeid tagamaks, et kutselise arvestuseksperdi kontrolli all olev töötajaskond ja isikud, kellelt saadakse nõu ja abi, austavad kutselise arvestuseksperdi konfidentsiaalsuskohustust.</v>
      </c>
      <c r="F18" s="192">
        <f>IF('Kontrollküsimustik - eetika'!K18='Kontrollküsimustik - eetika'!$L$1,"",'Kontrollküsimustik - eetika'!K18)</f>
      </c>
      <c r="G18" s="192">
        <f>IF('Kontrollküsimustik - eetika'!J18='Kontrollküsimustik - eetika'!$L$1,"",'Kontrollküsimustik - eetika'!J18)</f>
      </c>
      <c r="H18" s="225">
        <f t="shared" si="0"/>
      </c>
      <c r="I18" s="220">
        <f>IF('Kontrollküsimustik - eetika'!G18="x","x","")</f>
      </c>
      <c r="J18" s="220">
        <f>IF('Kontrollküsimustik - eetika'!H18="x","x","")</f>
      </c>
    </row>
    <row r="19" spans="1:10" ht="15">
      <c r="A19" s="186"/>
      <c r="B19" s="187">
        <f>IF('Kontrollküsimustik - eetika'!B19='Kontrollküsimustik - eetika'!$K$1,"",'Kontrollküsimustik - eetika'!B19)</f>
      </c>
      <c r="C19" s="188" t="str">
        <f>'Kontrollküsimustik - eetika'!C19</f>
        <v>Kutselised arvestuseksperdid avalikus kutsetegevuses (OSA B)</v>
      </c>
      <c r="D19" s="186"/>
      <c r="E19" s="187"/>
      <c r="F19" s="189"/>
      <c r="G19" s="189"/>
      <c r="H19" s="225"/>
      <c r="I19" s="220"/>
      <c r="J19" s="220"/>
    </row>
    <row r="20" spans="1:10" ht="51.75">
      <c r="A20" s="190">
        <f>'Kontrollküsimustik - eetika'!A20</f>
        <v>13</v>
      </c>
      <c r="B20" s="191" t="str">
        <f>IF('Kontrollküsimustik - eetika'!B20='Kontrollküsimustik - eetika'!$K$1,"",'Kontrollküsimustik - eetika'!B20)</f>
        <v>Kutsealane käitumine</v>
      </c>
      <c r="C20" s="191" t="str">
        <f>'Kontrollküsimustik - eetika'!C20</f>
        <v>AudS §76(5), AudS §7(3)</v>
      </c>
      <c r="D20" s="190">
        <f>'Kontrollküsimustik - eetika'!D20</f>
        <v>2</v>
      </c>
      <c r="E20" s="191" t="str">
        <f>'Kontrollküsimustik - eetika'!E20</f>
        <v>Audiitorühingul ei või olla tegevusala, mis ei ole audiitorteenuse osutamine või muu äritegevus. Oma nimel vandeaudiitori kutseteenuse osutamine on audiitorühingu peamine ja püsiv tegevus.</v>
      </c>
      <c r="F20" s="192">
        <f>IF('Kontrollküsimustik - eetika'!K20='Kontrollküsimustik - eetika'!$L$1,"",'Kontrollküsimustik - eetika'!K20)</f>
      </c>
      <c r="G20" s="192">
        <f>IF('Kontrollküsimustik - eetika'!J20='Kontrollküsimustik - eetika'!$L$1,"",'Kontrollküsimustik - eetika'!J20)</f>
      </c>
      <c r="H20" s="225">
        <f t="shared" si="0"/>
      </c>
      <c r="I20" s="220">
        <f>IF('Kontrollküsimustik - eetika'!G20="x","x","")</f>
      </c>
      <c r="J20" s="220">
        <f>IF('Kontrollküsimustik - eetika'!H20="x","x","")</f>
      </c>
    </row>
    <row r="21" spans="1:10" ht="51.75">
      <c r="A21" s="190">
        <f>'Kontrollküsimustik - eetika'!A21</f>
        <v>14</v>
      </c>
      <c r="B21" s="191">
        <f>IF('Kontrollküsimustik - eetika'!B21='Kontrollküsimustik - eetika'!$K$1,"",'Kontrollküsimustik - eetika'!B21)</f>
      </c>
      <c r="C21" s="191" t="str">
        <f>'Kontrollküsimustik - eetika'!C21</f>
        <v>150.2, 250.2</v>
      </c>
      <c r="D21" s="190">
        <f>'Kontrollküsimustik - eetika'!D21</f>
        <v>3</v>
      </c>
      <c r="E21" s="191" t="str">
        <f>'Kontrollküsimustik - eetika'!E21</f>
        <v>Enda ja oma töö turundamisel ja propageerimisel ei tohi kutselised arvestuseksperdid kahjustada kutseala mainet. Kutselised arvestuseksperdid peavad olema ausad ja tõepärased ning ei tohi:</v>
      </c>
      <c r="F21" s="192">
        <f>IF('Kontrollküsimustik - eetika'!K21='Kontrollküsimustik - eetika'!$L$1,"",'Kontrollküsimustik - eetika'!K21)</f>
      </c>
      <c r="G21" s="192">
        <f>IF('Kontrollküsimustik - eetika'!J21='Kontrollküsimustik - eetika'!$L$1,"",'Kontrollküsimustik - eetika'!J21)</f>
      </c>
      <c r="H21" s="225">
        <f t="shared" si="0"/>
      </c>
      <c r="I21" s="220">
        <f>IF('Kontrollküsimustik - eetika'!G21="x","x","")</f>
      </c>
      <c r="J21" s="220">
        <f>IF('Kontrollküsimustik - eetika'!H21="x","x","")</f>
      </c>
    </row>
    <row r="22" spans="1:10" ht="39">
      <c r="A22" s="190">
        <f>'Kontrollküsimustik - eetika'!A22</f>
        <v>15</v>
      </c>
      <c r="B22" s="191">
        <f>IF('Kontrollküsimustik - eetika'!B22='Kontrollküsimustik - eetika'!$K$1,"",'Kontrollküsimustik - eetika'!B22)</f>
      </c>
      <c r="C22" s="191" t="str">
        <f>C21</f>
        <v>150.2, 250.2</v>
      </c>
      <c r="D22" s="190">
        <f>'Kontrollküsimustik - eetika'!D22</f>
        <v>3</v>
      </c>
      <c r="E22" s="191" t="str">
        <f>'Kontrollküsimustik - eetika'!E22</f>
        <v>(a) esitada liialdatud väiteid teenuste kohta, mida nad on võimelised osutama, kvalifikatsiooni kohta, mida nad omavad või kogemuste kohta, mille nad on omandanud või</v>
      </c>
      <c r="F22" s="192">
        <f>IF('Kontrollküsimustik - eetika'!K22='Kontrollküsimustik - eetika'!$L$1,"",'Kontrollküsimustik - eetika'!K22)</f>
      </c>
      <c r="G22" s="192">
        <f>IF('Kontrollküsimustik - eetika'!J22='Kontrollküsimustik - eetika'!$L$1,"",'Kontrollküsimustik - eetika'!J22)</f>
      </c>
      <c r="H22" s="225">
        <f t="shared" si="0"/>
      </c>
      <c r="I22" s="220">
        <f>IF('Kontrollküsimustik - eetika'!G22="x","x","")</f>
      </c>
      <c r="J22" s="220">
        <f>IF('Kontrollküsimustik - eetika'!H22="x","x","")</f>
      </c>
    </row>
    <row r="23" spans="1:10" ht="26.25">
      <c r="A23" s="190">
        <f>'Kontrollküsimustik - eetika'!A23</f>
        <v>16</v>
      </c>
      <c r="B23" s="191">
        <f>IF('Kontrollküsimustik - eetika'!B23='Kontrollküsimustik - eetika'!$K$1,"",'Kontrollküsimustik - eetika'!B23)</f>
      </c>
      <c r="C23" s="191" t="str">
        <f>C21</f>
        <v>150.2, 250.2</v>
      </c>
      <c r="D23" s="190">
        <f>'Kontrollküsimustik - eetika'!D23</f>
        <v>3</v>
      </c>
      <c r="E23" s="191" t="str">
        <f>'Kontrollküsimustik - eetika'!E23</f>
        <v>(b) teha halvustavaid viiteid teiste tööle või põhjendamatuid võrdlusi sellega.</v>
      </c>
      <c r="F23" s="192">
        <f>IF('Kontrollküsimustik - eetika'!K23='Kontrollküsimustik - eetika'!$L$1,"",'Kontrollküsimustik - eetika'!K23)</f>
      </c>
      <c r="G23" s="192">
        <f>IF('Kontrollküsimustik - eetika'!J23='Kontrollküsimustik - eetika'!$L$1,"",'Kontrollküsimustik - eetika'!J23)</f>
      </c>
      <c r="H23" s="225">
        <f t="shared" si="0"/>
      </c>
      <c r="I23" s="220">
        <f>IF('Kontrollküsimustik - eetika'!G23="x","x","")</f>
      </c>
      <c r="J23" s="220">
        <f>IF('Kontrollküsimustik - eetika'!H23="x","x","")</f>
      </c>
    </row>
    <row r="24" spans="1:10" ht="80.25" customHeight="1">
      <c r="A24" s="190">
        <f>'Kontrollküsimustik - eetika'!A24</f>
        <v>17</v>
      </c>
      <c r="B24" s="191" t="str">
        <f>IF('Kontrollküsimustik - eetika'!B24='Kontrollküsimustik - eetika'!$K$1,"",'Kontrollküsimustik - eetika'!B24)</f>
        <v>Kutselised arvestuseksperdid avalikus kutsetegevuses</v>
      </c>
      <c r="C24" s="191" t="str">
        <f>'Kontrollküsimustik - eetika'!C24</f>
        <v>200.2</v>
      </c>
      <c r="D24" s="190">
        <f>'Kontrollküsimustik - eetika'!D24</f>
        <v>3</v>
      </c>
      <c r="E24" s="191" t="str">
        <f>'Kontrollküsimustik - eetika'!E24</f>
        <v>Kutseline arvestusekspert avalikus kutsetegevuses ei tohi teadlikult tegeleda mis tahes äritegevuse, ameti või tegevusega, mis kahjustab või võiks kahjustada ausust, objektiivsust või kutseala head mainet ja oleks selle tulemusel kokkusobimatu põhiprintsiipidega.</v>
      </c>
      <c r="F24" s="192">
        <f>IF('Kontrollküsimustik - eetika'!K24='Kontrollküsimustik - eetika'!$L$1,"",'Kontrollküsimustik - eetika'!K24)</f>
      </c>
      <c r="G24" s="192">
        <f>IF('Kontrollküsimustik - eetika'!J24='Kontrollküsimustik - eetika'!$L$1,"",'Kontrollküsimustik - eetika'!J24)</f>
      </c>
      <c r="H24" s="225">
        <f t="shared" si="0"/>
      </c>
      <c r="I24" s="220">
        <f>IF('Kontrollküsimustik - eetika'!G24="x","x","")</f>
      </c>
      <c r="J24" s="220">
        <f>IF('Kontrollküsimustik - eetika'!H24="x","x","")</f>
      </c>
    </row>
    <row r="25" spans="1:10" ht="78" customHeight="1">
      <c r="A25" s="190">
        <f>'Kontrollküsimustik - eetika'!A25</f>
        <v>18</v>
      </c>
      <c r="B25" s="191">
        <f>IF('Kontrollküsimustik - eetika'!B25='Kontrollküsimustik - eetika'!$K$1,"",'Kontrollküsimustik - eetika'!B25)</f>
      </c>
      <c r="C25" s="191" t="str">
        <f>'Kontrollküsimustik - eetika'!C25</f>
        <v>210.3</v>
      </c>
      <c r="D25" s="190">
        <f>'Kontrollküsimustik - eetika'!D25</f>
        <v>2</v>
      </c>
      <c r="E25" s="191" t="str">
        <f>'Kontrollküsimustik - eetika'!E25</f>
        <v>Kutseline arvestusekspert avalikus kutsetegevuses peab kliendisuhte või spetsiifilise töövõtu aktsepteerimisel hindama mis tahes ohtude märkimisväärsust ja vajaduse korral rakendama kaitsemehhanisme, et need kõrvaldada või vähendada neid vastuvõetava tasemeni.</v>
      </c>
      <c r="F25" s="192">
        <f>IF('Kontrollküsimustik - eetika'!K25='Kontrollküsimustik - eetika'!$L$1,"",'Kontrollküsimustik - eetika'!K25)</f>
      </c>
      <c r="G25" s="192">
        <f>IF('Kontrollküsimustik - eetika'!J25='Kontrollküsimustik - eetika'!$L$1,"",'Kontrollküsimustik - eetika'!J25)</f>
      </c>
      <c r="H25" s="225">
        <f t="shared" si="0"/>
      </c>
      <c r="I25" s="220">
        <f>IF('Kontrollküsimustik - eetika'!G25="x","x","")</f>
      </c>
      <c r="J25" s="220">
        <f>IF('Kontrollküsimustik - eetika'!H25="x","x","")</f>
      </c>
    </row>
    <row r="26" spans="1:10" ht="65.25" customHeight="1">
      <c r="A26" s="190">
        <f>'Kontrollküsimustik - eetika'!A26</f>
        <v>19</v>
      </c>
      <c r="B26" s="191" t="str">
        <f>IF('Kontrollküsimustik - eetika'!B26='Kontrollküsimustik - eetika'!$K$1,"",'Kontrollküsimustik - eetika'!B26)</f>
        <v>Töövõtu aktsepteerimine</v>
      </c>
      <c r="C26" s="191" t="str">
        <f>'Kontrollküsimustik - eetika'!C26</f>
        <v>210.6</v>
      </c>
      <c r="D26" s="190">
        <f>'Kontrollküsimustik - eetika'!D26</f>
        <v>2</v>
      </c>
      <c r="E26" s="191" t="str">
        <f>'Kontrollküsimustik - eetika'!E26</f>
        <v>Enne spetsiifilise kliendi töövõtu aktsepteerimist peab kutseline arvestusekspert avalikus kutsetegevuses kindaks määrama, kas aktsepteerimine tekitaks mis tahes ohtusid vastavuses olemisele põhiprintsiipidega. </v>
      </c>
      <c r="F26" s="192">
        <f>IF('Kontrollküsimustik - eetika'!K26='Kontrollküsimustik - eetika'!$L$1,"",'Kontrollküsimustik - eetika'!K26)</f>
      </c>
      <c r="G26" s="192">
        <f>IF('Kontrollküsimustik - eetika'!J26='Kontrollküsimustik - eetika'!$L$1,"",'Kontrollküsimustik - eetika'!J26)</f>
      </c>
      <c r="H26" s="225">
        <f t="shared" si="0"/>
      </c>
      <c r="I26" s="220">
        <f>IF('Kontrollküsimustik - eetika'!G26="x","x","")</f>
      </c>
      <c r="J26" s="220">
        <f>IF('Kontrollküsimustik - eetika'!H26="x","x","")</f>
      </c>
    </row>
    <row r="27" spans="1:10" ht="77.25">
      <c r="A27" s="190">
        <f>'Kontrollküsimustik - eetika'!A27</f>
        <v>20</v>
      </c>
      <c r="B27" s="191">
        <f>IF('Kontrollküsimustik - eetika'!B27='Kontrollküsimustik - eetika'!$K$1,"",'Kontrollküsimustik - eetika'!B27)</f>
      </c>
      <c r="C27" s="191" t="str">
        <f>'Kontrollküsimustik - eetika'!C27</f>
        <v>210.8, AudS §49(1)(2)</v>
      </c>
      <c r="D27" s="190">
        <f>'Kontrollküsimustik - eetika'!D27</f>
        <v>2</v>
      </c>
      <c r="E27" s="191" t="str">
        <f>'Kontrollküsimustik - eetika'!E27</f>
        <v>Kui kutseline arvestusekspert avalikus kutsetegevuses kavatseb tugineda eksperdi nõuandele või tööle, peab kutseline arvestusekspert avalikus kutsetegevuses kindlaks määrama, kas selline tuginemine on õigustatud, võttes arvesse maine, eriteadmised, kasutatavad ressursid ning rakendatavad kutse- ja eetikastandardid.</v>
      </c>
      <c r="F27" s="192">
        <f>IF('Kontrollküsimustik - eetika'!K27='Kontrollküsimustik - eetika'!$L$1,"",'Kontrollküsimustik - eetika'!K27)</f>
      </c>
      <c r="G27" s="192">
        <f>IF('Kontrollküsimustik - eetika'!J27='Kontrollküsimustik - eetika'!$L$1,"",'Kontrollküsimustik - eetika'!J27)</f>
      </c>
      <c r="H27" s="225">
        <f t="shared" si="0"/>
      </c>
      <c r="I27" s="220">
        <f>IF('Kontrollküsimustik - eetika'!G27="x","x","")</f>
      </c>
      <c r="J27" s="220">
        <f>IF('Kontrollküsimustik - eetika'!H27="x","x","")</f>
      </c>
    </row>
    <row r="28" spans="1:10" ht="65.25" customHeight="1">
      <c r="A28" s="190">
        <f>'Kontrollküsimustik - eetika'!A28</f>
        <v>21</v>
      </c>
      <c r="B28" s="191" t="str">
        <f>IF('Kontrollküsimustik - eetika'!B28='Kontrollküsimustik - eetika'!$K$1,"",'Kontrollküsimustik - eetika'!B28)</f>
        <v>Muutused kutsealases määramises</v>
      </c>
      <c r="C28" s="191" t="str">
        <f>'Kontrollküsimustik - eetika'!C28</f>
        <v>210.11</v>
      </c>
      <c r="D28" s="190">
        <f>'Kontrollküsimustik - eetika'!D28</f>
        <v>2</v>
      </c>
      <c r="E28" s="191" t="str">
        <f>'Kontrollküsimustik - eetika'!E28</f>
        <v>Töövõtu aktsepteerimisel seoses muutustega kutsealases määramises peab kutseline arvestusekspert vajaduse korral rakendama kaitsemehhanisme, et mis tahes ohud kõrvaldada või vähendada neid vastuvõetava tasemeni.</v>
      </c>
      <c r="F28" s="192">
        <f>IF('Kontrollküsimustik - eetika'!K28='Kontrollküsimustik - eetika'!$L$1,"",'Kontrollküsimustik - eetika'!K28)</f>
      </c>
      <c r="G28" s="192">
        <f>IF('Kontrollküsimustik - eetika'!J28='Kontrollküsimustik - eetika'!$L$1,"",'Kontrollküsimustik - eetika'!J28)</f>
      </c>
      <c r="H28" s="225">
        <f t="shared" si="0"/>
      </c>
      <c r="I28" s="220">
        <f>IF('Kontrollküsimustik - eetika'!G28="x","x","")</f>
      </c>
      <c r="J28" s="220">
        <f>IF('Kontrollküsimustik - eetika'!H28="x","x","")</f>
      </c>
    </row>
    <row r="29" spans="1:10" ht="141">
      <c r="A29" s="190">
        <f>'Kontrollküsimustik - eetika'!A29</f>
        <v>22</v>
      </c>
      <c r="B29" s="191">
        <f>IF('Kontrollküsimustik - eetika'!B29='Kontrollküsimustik - eetika'!$K$1,"",'Kontrollküsimustik - eetika'!B29)</f>
      </c>
      <c r="C29" s="191" t="str">
        <f>'Kontrollküsimustik - eetika'!C29</f>
        <v>210.14</v>
      </c>
      <c r="D29" s="190">
        <f>'Kontrollküsimustik - eetika'!D29</f>
        <v>2</v>
      </c>
      <c r="E29" s="191" t="str">
        <f>'Kontrollküsimustik - eetika'!E29</f>
        <v>Üldiselt tuleb kutselisel arvestuseksperdil avalikus kutsetegevuses arutelu algatamiseks olemasoleva arvestuseksperdiga saada kliendi luba, eelistatult kirjalikult. Kui olemasolev arvestusekspert annab informatsiooni, peab ta seda tegema ausalt ja ühemõtteliselt. Juhul, kui arvestuseksperdil, kellele ettepanek tehti, ei ole võimalik olemasoleva arvestuseksperdiga suhelda, peab arvestusekspert, kellele ettepanek tehti, rakendama põhjendatud meetmeid informatsiooni omandamiseks mis tahes võimalike ohtude kohta teiste vahendite abil.</v>
      </c>
      <c r="F29" s="192">
        <f>IF('Kontrollküsimustik - eetika'!K29='Kontrollküsimustik - eetika'!$L$1,"",'Kontrollküsimustik - eetika'!K29)</f>
      </c>
      <c r="G29" s="192">
        <f>IF('Kontrollküsimustik - eetika'!J29='Kontrollküsimustik - eetika'!$L$1,"",'Kontrollküsimustik - eetika'!J29)</f>
      </c>
      <c r="H29" s="225">
        <f t="shared" si="0"/>
      </c>
      <c r="I29" s="220">
        <f>IF('Kontrollküsimustik - eetika'!G29="x","x","")</f>
      </c>
      <c r="J29" s="220">
        <f>IF('Kontrollküsimustik - eetika'!H29="x","x","")</f>
      </c>
    </row>
    <row r="30" spans="1:10" ht="317.25" customHeight="1">
      <c r="A30" s="190">
        <f>'Kontrollküsimustik - eetika'!A30</f>
        <v>23</v>
      </c>
      <c r="B30" s="191">
        <f>IF('Kontrollküsimustik - eetika'!B30='Kontrollküsimustik - eetika'!$K$1,"",'Kontrollküsimustik - eetika'!B30)</f>
      </c>
      <c r="C30" s="191" t="str">
        <f>'Kontrollküsimustik - eetika'!C30</f>
        <v>AudS §49(3) - (5)</v>
      </c>
      <c r="D30" s="190">
        <f>'Kontrollküsimustik - eetika'!D30</f>
        <v>2</v>
      </c>
      <c r="E30" s="191" t="str">
        <f>'Kontrollküsimustik - eetika'!E30</f>
        <v>Audiitorettevõtjal on lubatud oma kutsetegevusega seotud kohustuste paremaks täitmiseks tegevus kolmandale isikule üle anda ainult juhul, kui:
1) see ei kahjusta audiitorettevõtja või tema kliendi õigustatud huve;
2) see ei takista vandeaudiitori kutsetegevust ega käesolevas seaduses sätestatud kohustuste täitmist;
3) see ei takista järelevalvet audiitorettevõtja üle;
4) kolmandal isikul, kellele tegevus edasi antakse, on vajalikud teadmised ja oskused;
5) audiitorettevõtjal on õigus ja võimalus kontrollida kolmanda isiku poolt käesolevas seaduses sätestatud nõuete täitmist;
6) on tagatud, et käesolevast seadusest tulenevate nõuete täitmiseks kogutavaid dokumente ja infot säilitatakse käesolevas seaduses ning selle alusel antud õigusaktides sätestatud korras;
7) kliendilepinguga on tegevuse edasiandmise õigus ette nähtud.
Audiitorettevõtja teavitab vandeaudiitori kutsetegevusega seotud kohustuste paremaks täitmiseks tegevuste edasiandmisest registri infosüsteemi vahendusel viivitamata järelevalvenõukogu.</v>
      </c>
      <c r="F30" s="192">
        <f>IF('Kontrollküsimustik - eetika'!K30='Kontrollküsimustik - eetika'!$L$1,"",'Kontrollküsimustik - eetika'!K30)</f>
      </c>
      <c r="G30" s="192">
        <f>IF('Kontrollküsimustik - eetika'!J30='Kontrollküsimustik - eetika'!$L$1,"",'Kontrollküsimustik - eetika'!J30)</f>
      </c>
      <c r="H30" s="225">
        <f t="shared" si="0"/>
      </c>
      <c r="I30" s="220">
        <f>IF('Kontrollküsimustik - eetika'!G30="x","x","")</f>
      </c>
      <c r="J30" s="220">
        <f>IF('Kontrollküsimustik - eetika'!H30="x","x","")</f>
      </c>
    </row>
    <row r="31" spans="1:10" ht="39">
      <c r="A31" s="190">
        <f>'Kontrollküsimustik - eetika'!A31</f>
        <v>24</v>
      </c>
      <c r="B31" s="191" t="str">
        <f>IF('Kontrollküsimustik - eetika'!B31='Kontrollküsimustik - eetika'!$K$1,"",'Kontrollküsimustik - eetika'!B31)</f>
        <v>Huvide konfliktid</v>
      </c>
      <c r="C31" s="191" t="str">
        <f>'Kontrollküsimustik - eetika'!C31</f>
        <v>220.1</v>
      </c>
      <c r="D31" s="190">
        <f>'Kontrollküsimustik - eetika'!D31</f>
        <v>2</v>
      </c>
      <c r="E31" s="191" t="str">
        <f>'Kontrollküsimustik - eetika'!E31</f>
        <v>Kutseline arvestusekspert avalikus kutsetegevuses peab rakendama põhjendatud meetmeid identifitseerimaks tingimused, mis võivad kujutada endast huvide konflikti.</v>
      </c>
      <c r="F31" s="192">
        <f>IF('Kontrollküsimustik - eetika'!K31='Kontrollküsimustik - eetika'!$L$1,"",'Kontrollküsimustik - eetika'!K31)</f>
      </c>
      <c r="G31" s="192">
        <f>IF('Kontrollküsimustik - eetika'!J31='Kontrollküsimustik - eetika'!$L$1,"",'Kontrollküsimustik - eetika'!J31)</f>
      </c>
      <c r="H31" s="225">
        <f t="shared" si="0"/>
      </c>
      <c r="I31" s="220">
        <f>IF('Kontrollküsimustik - eetika'!G31="x","x","")</f>
      </c>
      <c r="J31" s="220">
        <f>IF('Kontrollküsimustik - eetika'!H31="x","x","")</f>
      </c>
    </row>
    <row r="32" spans="1:10" ht="39">
      <c r="A32" s="190">
        <f>'Kontrollküsimustik - eetika'!A32</f>
        <v>25</v>
      </c>
      <c r="B32" s="191">
        <f>IF('Kontrollküsimustik - eetika'!B32='Kontrollküsimustik - eetika'!$K$1,"",'Kontrollküsimustik - eetika'!B32)</f>
      </c>
      <c r="C32" s="191" t="str">
        <f>'Kontrollküsimustik - eetika'!C32</f>
        <v>220.3</v>
      </c>
      <c r="D32" s="190">
        <f>'Kontrollküsimustik - eetika'!D32</f>
        <v>2</v>
      </c>
      <c r="E32" s="191" t="str">
        <f>'Kontrollküsimustik - eetika'!E32</f>
        <v>Olenevalt konflikti tekitavatest tingimustest on üldiselt vajalik järgmistest kaitsemehhanismidest ühe rakendamine:</v>
      </c>
      <c r="F32" s="192">
        <f>IF('Kontrollküsimustik - eetika'!K32='Kontrollküsimustik - eetika'!$L$1,"",'Kontrollküsimustik - eetika'!K32)</f>
      </c>
      <c r="G32" s="192">
        <f>IF('Kontrollküsimustik - eetika'!J32='Kontrollküsimustik - eetika'!$L$1,"",'Kontrollküsimustik - eetika'!J32)</f>
      </c>
      <c r="H32" s="225">
        <f t="shared" si="0"/>
      </c>
      <c r="I32" s="220">
        <f>IF('Kontrollküsimustik - eetika'!G32="x","x","")</f>
      </c>
      <c r="J32" s="220">
        <f>IF('Kontrollküsimustik - eetika'!H32="x","x","")</f>
      </c>
    </row>
    <row r="33" spans="1:10" ht="51.75">
      <c r="A33" s="190">
        <f>'Kontrollküsimustik - eetika'!A33</f>
        <v>26</v>
      </c>
      <c r="B33" s="191">
        <f>IF('Kontrollküsimustik - eetika'!B33='Kontrollküsimustik - eetika'!$K$1,"",'Kontrollküsimustik - eetika'!B33)</f>
      </c>
      <c r="C33" s="191" t="str">
        <f>'Kontrollküsimustik - eetika'!C33</f>
        <v>220.3</v>
      </c>
      <c r="D33" s="190">
        <f>'Kontrollküsimustik - eetika'!D33</f>
        <v>2</v>
      </c>
      <c r="E33" s="191" t="str">
        <f>'Kontrollküsimustik - eetika'!E33</f>
        <v>(a) kliendi teavitamine ettevõtte ärihuvist või tegevustest, mis võivad kujutada endast huvide konflikti, ja nende nõusoleku omandamine tegutsemiseks sellistes tingimustes või</v>
      </c>
      <c r="F33" s="192">
        <f>IF('Kontrollküsimustik - eetika'!K33='Kontrollküsimustik - eetika'!$L$1,"",'Kontrollküsimustik - eetika'!K33)</f>
      </c>
      <c r="G33" s="192">
        <f>IF('Kontrollküsimustik - eetika'!J33='Kontrollküsimustik - eetika'!$L$1,"",'Kontrollküsimustik - eetika'!J33)</f>
      </c>
      <c r="H33" s="225">
        <f t="shared" si="0"/>
      </c>
      <c r="I33" s="220">
        <f>IF('Kontrollküsimustik - eetika'!G33="x","x","")</f>
      </c>
      <c r="J33" s="220">
        <f>IF('Kontrollküsimustik - eetika'!H33="x","x","")</f>
      </c>
    </row>
    <row r="34" spans="1:10" ht="64.5">
      <c r="A34" s="190">
        <f>'Kontrollküsimustik - eetika'!A34</f>
        <v>27</v>
      </c>
      <c r="B34" s="191">
        <f>IF('Kontrollküsimustik - eetika'!B34='Kontrollküsimustik - eetika'!$K$1,"",'Kontrollküsimustik - eetika'!B34)</f>
      </c>
      <c r="C34" s="191" t="str">
        <f>'Kontrollküsimustik - eetika'!C34</f>
        <v>220.3</v>
      </c>
      <c r="D34" s="190">
        <f>'Kontrollküsimustik - eetika'!D34</f>
        <v>2</v>
      </c>
      <c r="E34" s="191" t="str">
        <f>'Kontrollküsimustik - eetika'!E34</f>
        <v>(b) kõikide teadaolevate relevantsete osapoolte teavitamine sellest, et kutseline arvestusekspert avalikus kutsetegevuses tegutseb kahe või enama osapoole jaoks küsimuses, milles nende vastavad huvid on vastuolus, ja nende nõusoleku omandamine niimoodi tegutsemiseks või</v>
      </c>
      <c r="F34" s="192">
        <f>IF('Kontrollküsimustik - eetika'!K34='Kontrollküsimustik - eetika'!$L$1,"",'Kontrollküsimustik - eetika'!K34)</f>
      </c>
      <c r="G34" s="192">
        <f>IF('Kontrollküsimustik - eetika'!J34='Kontrollküsimustik - eetika'!$L$1,"",'Kontrollküsimustik - eetika'!J34)</f>
      </c>
      <c r="H34" s="225">
        <f t="shared" si="0"/>
      </c>
      <c r="I34" s="220">
        <f>IF('Kontrollküsimustik - eetika'!G34="x","x","")</f>
      </c>
      <c r="J34" s="220">
        <f>IF('Kontrollküsimustik - eetika'!H34="x","x","")</f>
      </c>
    </row>
    <row r="35" spans="1:10" ht="77.25">
      <c r="A35" s="190">
        <f>'Kontrollküsimustik - eetika'!A35</f>
        <v>28</v>
      </c>
      <c r="B35" s="191">
        <f>IF('Kontrollküsimustik - eetika'!B35='Kontrollküsimustik - eetika'!$K$1,"",'Kontrollküsimustik - eetika'!B35)</f>
      </c>
      <c r="C35" s="191" t="str">
        <f>'Kontrollküsimustik - eetika'!C35</f>
        <v>220.3</v>
      </c>
      <c r="D35" s="190">
        <f>'Kontrollküsimustik - eetika'!D35</f>
        <v>2</v>
      </c>
      <c r="E35" s="191" t="str">
        <f>'Kontrollküsimustik - eetika'!E35</f>
        <v>(c) kliendi teavitamine sellest, et kutseline arvestusekspert avalikus kutsetegevuses ei tegutse teenuste osutamisel, mille kohta ettepanek tehti, eksklusiivselt mis tahes ühe kliendi jaoks (näiteks konkreetses turusektoris või spetsiifilise teenuse suhtes) ja nende nõusoleku omandamine niimoodi tegutsemiseks.</v>
      </c>
      <c r="F35" s="192">
        <f>IF('Kontrollküsimustik - eetika'!K35='Kontrollküsimustik - eetika'!$L$1,"",'Kontrollküsimustik - eetika'!K35)</f>
      </c>
      <c r="G35" s="192">
        <f>IF('Kontrollküsimustik - eetika'!J35='Kontrollküsimustik - eetika'!$L$1,"",'Kontrollküsimustik - eetika'!J35)</f>
      </c>
      <c r="H35" s="225">
        <f t="shared" si="0"/>
      </c>
      <c r="I35" s="220">
        <f>IF('Kontrollküsimustik - eetika'!G35="x","x","")</f>
      </c>
      <c r="J35" s="220">
        <f>IF('Kontrollküsimustik - eetika'!H35="x","x","")</f>
      </c>
    </row>
    <row r="36" spans="1:10" ht="39">
      <c r="A36" s="190">
        <f>'Kontrollküsimustik - eetika'!A36</f>
        <v>29</v>
      </c>
      <c r="B36" s="191">
        <f>IF('Kontrollküsimustik - eetika'!B36='Kontrollküsimustik - eetika'!$K$1,"",'Kontrollküsimustik - eetika'!B36)</f>
      </c>
      <c r="C36" s="191" t="str">
        <f>'Kontrollküsimustik - eetika'!C36</f>
        <v>220.4</v>
      </c>
      <c r="D36" s="190">
        <f>'Kontrollküsimustik - eetika'!D36</f>
        <v>2</v>
      </c>
      <c r="E36" s="191" t="str">
        <f>'Kontrollküsimustik - eetika'!E36</f>
        <v>Samuti peab kutseline arvestusekspert kindlaks määrama selle, kas rakendada ühte või enamaid järgmistest täiendavatest kaitsemehhanismidest:</v>
      </c>
      <c r="F36" s="192">
        <f>IF('Kontrollküsimustik - eetika'!K36='Kontrollküsimustik - eetika'!$L$1,"",'Kontrollküsimustik - eetika'!K36)</f>
      </c>
      <c r="G36" s="192">
        <f>IF('Kontrollküsimustik - eetika'!J36='Kontrollküsimustik - eetika'!$L$1,"",'Kontrollküsimustik - eetika'!J36)</f>
      </c>
      <c r="H36" s="225">
        <f t="shared" si="0"/>
      </c>
      <c r="I36" s="220">
        <f>IF('Kontrollküsimustik - eetika'!G36="x","x","")</f>
      </c>
      <c r="J36" s="220">
        <f>IF('Kontrollküsimustik - eetika'!H36="x","x","")</f>
      </c>
    </row>
    <row r="37" spans="1:10" ht="15">
      <c r="A37" s="190">
        <f>'Kontrollküsimustik - eetika'!A37</f>
        <v>30</v>
      </c>
      <c r="B37" s="191">
        <f>IF('Kontrollküsimustik - eetika'!B37='Kontrollküsimustik - eetika'!$K$1,"",'Kontrollküsimustik - eetika'!B37)</f>
      </c>
      <c r="C37" s="191" t="str">
        <f>'Kontrollküsimustik - eetika'!C37</f>
        <v>220.4</v>
      </c>
      <c r="D37" s="190">
        <f>'Kontrollküsimustik - eetika'!D37</f>
        <v>2</v>
      </c>
      <c r="E37" s="191" t="str">
        <f>'Kontrollküsimustik - eetika'!E37</f>
        <v>(a) eraldi töövõtumeeskondade kasutamine;</v>
      </c>
      <c r="F37" s="192">
        <f>IF('Kontrollküsimustik - eetika'!K37='Kontrollküsimustik - eetika'!$L$1,"",'Kontrollküsimustik - eetika'!K37)</f>
      </c>
      <c r="G37" s="192">
        <f>IF('Kontrollküsimustik - eetika'!J37='Kontrollküsimustik - eetika'!$L$1,"",'Kontrollküsimustik - eetika'!J37)</f>
      </c>
      <c r="H37" s="225">
        <f t="shared" si="0"/>
      </c>
      <c r="I37" s="220">
        <f>IF('Kontrollküsimustik - eetika'!G37="x","x","")</f>
      </c>
      <c r="J37" s="220">
        <f>IF('Kontrollküsimustik - eetika'!H37="x","x","")</f>
      </c>
    </row>
    <row r="38" spans="1:10" ht="51.75">
      <c r="A38" s="190">
        <f>'Kontrollküsimustik - eetika'!A38</f>
        <v>31</v>
      </c>
      <c r="B38" s="191">
        <f>IF('Kontrollküsimustik - eetika'!B38='Kontrollküsimustik - eetika'!$K$1,"",'Kontrollküsimustik - eetika'!B38)</f>
      </c>
      <c r="C38" s="191" t="str">
        <f>'Kontrollküsimustik - eetika'!C38</f>
        <v>220.4</v>
      </c>
      <c r="D38" s="190">
        <f>'Kontrollküsimustik - eetika'!D38</f>
        <v>2</v>
      </c>
      <c r="E38" s="191" t="str">
        <f>'Kontrollküsimustik - eetika'!E38</f>
        <v>(b) protseduurid juurdepääsu tõkestamiseks informatsioonile (näiteks selliste meeskondade range füüsiline eraldamine, konfidentsiaalne ja turvaline andmete talletamine);</v>
      </c>
      <c r="F38" s="192">
        <f>IF('Kontrollküsimustik - eetika'!K38='Kontrollküsimustik - eetika'!$L$1,"",'Kontrollküsimustik - eetika'!K38)</f>
      </c>
      <c r="G38" s="192">
        <f>IF('Kontrollküsimustik - eetika'!J38='Kontrollküsimustik - eetika'!$L$1,"",'Kontrollküsimustik - eetika'!J38)</f>
      </c>
      <c r="H38" s="225">
        <f t="shared" si="0"/>
      </c>
      <c r="I38" s="220">
        <f>IF('Kontrollküsimustik - eetika'!G38="x","x","")</f>
      </c>
      <c r="J38" s="220">
        <f>IF('Kontrollküsimustik - eetika'!H38="x","x","")</f>
      </c>
    </row>
    <row r="39" spans="1:10" ht="26.25">
      <c r="A39" s="190">
        <f>'Kontrollküsimustik - eetika'!A39</f>
        <v>32</v>
      </c>
      <c r="B39" s="191">
        <f>IF('Kontrollküsimustik - eetika'!B39='Kontrollküsimustik - eetika'!$K$1,"",'Kontrollküsimustik - eetika'!B39)</f>
      </c>
      <c r="C39" s="191" t="str">
        <f>'Kontrollküsimustik - eetika'!C39</f>
        <v>220.4</v>
      </c>
      <c r="D39" s="190">
        <f>'Kontrollküsimustik - eetika'!D39</f>
        <v>2</v>
      </c>
      <c r="E39" s="191" t="str">
        <f>'Kontrollküsimustik - eetika'!E39</f>
        <v>(c) selged juhtnöörid töövõtumeeskonna liikmetele turvalisuse ja konfidentsiaalsuse küsimustes;</v>
      </c>
      <c r="F39" s="192">
        <f>IF('Kontrollküsimustik - eetika'!K39='Kontrollküsimustik - eetika'!$L$1,"",'Kontrollküsimustik - eetika'!K39)</f>
      </c>
      <c r="G39" s="192">
        <f>IF('Kontrollküsimustik - eetika'!J39='Kontrollküsimustik - eetika'!$L$1,"",'Kontrollküsimustik - eetika'!J39)</f>
      </c>
      <c r="H39" s="225">
        <f t="shared" si="0"/>
      </c>
      <c r="I39" s="220">
        <f>IF('Kontrollküsimustik - eetika'!G39="x","x","")</f>
      </c>
      <c r="J39" s="220">
        <f>IF('Kontrollküsimustik - eetika'!H39="x","x","")</f>
      </c>
    </row>
    <row r="40" spans="1:10" ht="26.25">
      <c r="A40" s="190">
        <f>'Kontrollküsimustik - eetika'!A40</f>
        <v>33</v>
      </c>
      <c r="B40" s="191">
        <f>IF('Kontrollküsimustik - eetika'!B40='Kontrollküsimustik - eetika'!$K$1,"",'Kontrollküsimustik - eetika'!B40)</f>
      </c>
      <c r="C40" s="191" t="str">
        <f>'Kontrollküsimustik - eetika'!C40</f>
        <v>220.4</v>
      </c>
      <c r="D40" s="190">
        <f>'Kontrollküsimustik - eetika'!D40</f>
        <v>2</v>
      </c>
      <c r="E40" s="191" t="str">
        <f>'Kontrollküsimustik - eetika'!E40</f>
        <v>(d) konfidentsiaalsuslepingute kasutamine, millele on alla kirjutanud ettevõtte töötajad ja partnerid ja</v>
      </c>
      <c r="F40" s="192">
        <f>IF('Kontrollküsimustik - eetika'!K40='Kontrollküsimustik - eetika'!$L$1,"",'Kontrollküsimustik - eetika'!K40)</f>
      </c>
      <c r="G40" s="192">
        <f>IF('Kontrollküsimustik - eetika'!J40='Kontrollküsimustik - eetika'!$L$1,"",'Kontrollküsimustik - eetika'!J40)</f>
      </c>
      <c r="H40" s="225">
        <f t="shared" si="0"/>
      </c>
      <c r="I40" s="220">
        <f>IF('Kontrollküsimustik - eetika'!G40="x","x","")</f>
      </c>
      <c r="J40" s="220">
        <f>IF('Kontrollküsimustik - eetika'!H40="x","x","")</f>
      </c>
    </row>
    <row r="41" spans="1:10" ht="39">
      <c r="A41" s="190">
        <f>'Kontrollküsimustik - eetika'!A41</f>
        <v>34</v>
      </c>
      <c r="B41" s="191">
        <f>IF('Kontrollküsimustik - eetika'!B41='Kontrollküsimustik - eetika'!$K$1,"",'Kontrollküsimustik - eetika'!B41)</f>
      </c>
      <c r="C41" s="191" t="str">
        <f>'Kontrollküsimustik - eetika'!C41</f>
        <v>220.4</v>
      </c>
      <c r="D41" s="190">
        <f>'Kontrollküsimustik - eetika'!D41</f>
        <v>2</v>
      </c>
      <c r="E41" s="191" t="str">
        <f>'Kontrollküsimustik - eetika'!E41</f>
        <v>(e) kaitsemehhanismide rakendamise regulaarne ülevaatus kõrgema taseme töötaja poolt, kes ei ole kaasatud relevantsetesse kliendi töövõttudesse.</v>
      </c>
      <c r="F41" s="192">
        <f>IF('Kontrollküsimustik - eetika'!K41='Kontrollküsimustik - eetika'!$L$1,"",'Kontrollküsimustik - eetika'!K41)</f>
      </c>
      <c r="G41" s="192">
        <f>IF('Kontrollküsimustik - eetika'!J41='Kontrollküsimustik - eetika'!$L$1,"",'Kontrollküsimustik - eetika'!J41)</f>
      </c>
      <c r="H41" s="225">
        <f t="shared" si="0"/>
      </c>
      <c r="I41" s="220">
        <f>IF('Kontrollküsimustik - eetika'!G41="x","x","")</f>
      </c>
      <c r="J41" s="220">
        <f>IF('Kontrollküsimustik - eetika'!H41="x","x","")</f>
      </c>
    </row>
    <row r="42" spans="1:10" ht="90">
      <c r="A42" s="190">
        <f>'Kontrollküsimustik - eetika'!A42</f>
        <v>35</v>
      </c>
      <c r="B42" s="191">
        <f>IF('Kontrollküsimustik - eetika'!B42='Kontrollküsimustik - eetika'!$K$1,"",'Kontrollküsimustik - eetika'!B42)</f>
      </c>
      <c r="C42" s="191" t="str">
        <f>'Kontrollküsimustik - eetika'!C42</f>
        <v>220.5</v>
      </c>
      <c r="D42" s="190">
        <f>'Kontrollküsimustik - eetika'!D42</f>
        <v>2</v>
      </c>
      <c r="E42" s="191" t="str">
        <f>'Kontrollküsimustik - eetika'!E42</f>
        <v>Kui huvide konflikt tekitab ühele või enamale põhiprintsiibile ohu mida ei saa kaitsemehhanismide rakendamise abil kõrvaldada või vähendada vastuvõetava tasemeni, ei tohi kutseline arvestusekspert avalikus kutsetegevuses spetsiifilist töövõttu aktsepteerida või peab ühest või enamast konfliktis olevast töövõtust tagasi astuma.</v>
      </c>
      <c r="F42" s="192">
        <f>IF('Kontrollküsimustik - eetika'!K42='Kontrollküsimustik - eetika'!$L$1,"",'Kontrollküsimustik - eetika'!K42)</f>
      </c>
      <c r="G42" s="192">
        <f>IF('Kontrollküsimustik - eetika'!J42='Kontrollküsimustik - eetika'!$L$1,"",'Kontrollküsimustik - eetika'!J42)</f>
      </c>
      <c r="H42" s="225">
        <f t="shared" si="0"/>
      </c>
      <c r="I42" s="220">
        <f>IF('Kontrollküsimustik - eetika'!G42="x","x","")</f>
      </c>
      <c r="J42" s="220">
        <f>IF('Kontrollküsimustik - eetika'!H42="x","x","")</f>
      </c>
    </row>
    <row r="43" spans="1:10" ht="102.75">
      <c r="A43" s="190">
        <f>'Kontrollküsimustik - eetika'!A43</f>
        <v>36</v>
      </c>
      <c r="B43" s="191">
        <f>IF('Kontrollküsimustik - eetika'!B43='Kontrollküsimustik - eetika'!$K$1,"",'Kontrollküsimustik - eetika'!B43)</f>
      </c>
      <c r="C43" s="191" t="str">
        <f>'Kontrollküsimustik - eetika'!C43</f>
        <v>220.6</v>
      </c>
      <c r="D43" s="190">
        <f>'Kontrollküsimustik - eetika'!D43</f>
        <v>2</v>
      </c>
      <c r="E43" s="191" t="str">
        <f>'Kontrollküsimustik - eetika'!E43</f>
        <v>Kui kutseline arvestusekspert avalikus kutsetegevuses on taotlenud kliendilt nõusolekut tegutsemiseks teise osapoole jaoks (mis võib olla olemasolev klient või mitte) küsimuses, milles vastavad huvid on konfliktis ja klient on keeldunud selle nõusoleku andmisest, siis ei tohi kutseline arvestusekspert avalikus kutsetegevuses jätkata tegutsemist ühe jaoks nendest osapooltest küsimuses, mis tekitab huvide konflikti.</v>
      </c>
      <c r="F43" s="192">
        <f>IF('Kontrollküsimustik - eetika'!K43='Kontrollküsimustik - eetika'!$L$1,"",'Kontrollküsimustik - eetika'!K43)</f>
      </c>
      <c r="G43" s="192">
        <f>IF('Kontrollküsimustik - eetika'!J43='Kontrollküsimustik - eetika'!$L$1,"",'Kontrollküsimustik - eetika'!J43)</f>
      </c>
      <c r="H43" s="225">
        <f t="shared" si="0"/>
      </c>
      <c r="I43" s="220">
        <f>IF('Kontrollküsimustik - eetika'!G43="x","x","")</f>
      </c>
      <c r="J43" s="220">
        <f>IF('Kontrollküsimustik - eetika'!H43="x","x","")</f>
      </c>
    </row>
    <row r="44" spans="1:10" ht="39">
      <c r="A44" s="190">
        <f>'Kontrollküsimustik - eetika'!A44</f>
        <v>37</v>
      </c>
      <c r="B44" s="191" t="str">
        <f>IF('Kontrollküsimustik - eetika'!B44='Kontrollküsimustik - eetika'!$K$1,"",'Kontrollküsimustik - eetika'!B44)</f>
        <v>Kliendi varade vastutav hoid</v>
      </c>
      <c r="C44" s="191" t="str">
        <f>'Kontrollküsimustik - eetika'!C44</f>
        <v>270.2</v>
      </c>
      <c r="D44" s="190">
        <f>'Kontrollküsimustik - eetika'!D44</f>
        <v>2</v>
      </c>
      <c r="E44" s="191" t="str">
        <f>'Kontrollküsimustik - eetika'!E44</f>
        <v>Kutseline arvestusekspert, kellele on usaldatud teistele kuuluv raha (või muud varad), avalikus kutsetegevuses, peab:</v>
      </c>
      <c r="F44" s="192">
        <f>IF('Kontrollküsimustik - eetika'!K44='Kontrollküsimustik - eetika'!$L$1,"",'Kontrollküsimustik - eetika'!K44)</f>
      </c>
      <c r="G44" s="192">
        <f>IF('Kontrollküsimustik - eetika'!J44='Kontrollküsimustik - eetika'!$L$1,"",'Kontrollküsimustik - eetika'!J44)</f>
      </c>
      <c r="H44" s="225">
        <f t="shared" si="0"/>
      </c>
      <c r="I44" s="220">
        <f>IF('Kontrollküsimustik - eetika'!G44="x","x","")</f>
      </c>
      <c r="J44" s="220">
        <f>IF('Kontrollküsimustik - eetika'!H44="x","x","")</f>
      </c>
    </row>
    <row r="45" spans="1:10" ht="26.25">
      <c r="A45" s="190">
        <f>'Kontrollküsimustik - eetika'!A45</f>
        <v>38</v>
      </c>
      <c r="B45" s="191">
        <f>IF('Kontrollküsimustik - eetika'!B45='Kontrollküsimustik - eetika'!$K$1,"",'Kontrollküsimustik - eetika'!B45)</f>
      </c>
      <c r="C45" s="191" t="str">
        <f>'Kontrollküsimustik - eetika'!C45</f>
        <v>270.2</v>
      </c>
      <c r="D45" s="190">
        <f>'Kontrollküsimustik - eetika'!D45</f>
        <v>1</v>
      </c>
      <c r="E45" s="191" t="str">
        <f>'Kontrollküsimustik - eetika'!E45</f>
        <v>(a) hoidma selliseid varasid eraldi oma isiklikest või ettevõtte varadest;</v>
      </c>
      <c r="F45" s="192">
        <f>IF('Kontrollküsimustik - eetika'!K45='Kontrollküsimustik - eetika'!$L$1,"",'Kontrollküsimustik - eetika'!K45)</f>
      </c>
      <c r="G45" s="192">
        <f>IF('Kontrollküsimustik - eetika'!J45='Kontrollküsimustik - eetika'!$L$1,"",'Kontrollküsimustik - eetika'!J45)</f>
      </c>
      <c r="H45" s="225">
        <f t="shared" si="0"/>
      </c>
      <c r="I45" s="220">
        <f>IF('Kontrollküsimustik - eetika'!G45="x","x","")</f>
      </c>
      <c r="J45" s="220">
        <f>IF('Kontrollküsimustik - eetika'!H45="x","x","")</f>
      </c>
    </row>
    <row r="46" spans="1:10" ht="26.25">
      <c r="A46" s="190">
        <f>'Kontrollküsimustik - eetika'!A46</f>
        <v>39</v>
      </c>
      <c r="B46" s="191">
        <f>IF('Kontrollküsimustik - eetika'!B46='Kontrollküsimustik - eetika'!$K$1,"",'Kontrollküsimustik - eetika'!B46)</f>
      </c>
      <c r="C46" s="191" t="str">
        <f>'Kontrollküsimustik - eetika'!C46</f>
        <v>270.2</v>
      </c>
      <c r="D46" s="190">
        <f>'Kontrollküsimustik - eetika'!D46</f>
        <v>2</v>
      </c>
      <c r="E46" s="191" t="str">
        <f>'Kontrollküsimustik - eetika'!E46</f>
        <v>(b) kasutama selliseid varasid ainult sellel eesmärgil, milleks need on ette nähtud;</v>
      </c>
      <c r="F46" s="192">
        <f>IF('Kontrollküsimustik - eetika'!K46='Kontrollküsimustik - eetika'!$L$1,"",'Kontrollküsimustik - eetika'!K46)</f>
      </c>
      <c r="G46" s="192">
        <f>IF('Kontrollküsimustik - eetika'!J46='Kontrollküsimustik - eetika'!$L$1,"",'Kontrollküsimustik - eetika'!J46)</f>
      </c>
      <c r="H46" s="225">
        <f t="shared" si="0"/>
      </c>
      <c r="I46" s="220">
        <f>IF('Kontrollküsimustik - eetika'!G46="x","x","")</f>
      </c>
      <c r="J46" s="220">
        <f>IF('Kontrollküsimustik - eetika'!H46="x","x","")</f>
      </c>
    </row>
    <row r="47" spans="1:10" ht="77.25">
      <c r="A47" s="190">
        <f>'Kontrollküsimustik - eetika'!A47</f>
        <v>40</v>
      </c>
      <c r="B47" s="191">
        <f>IF('Kontrollküsimustik - eetika'!B47='Kontrollküsimustik - eetika'!$K$1,"",'Kontrollküsimustik - eetika'!B47)</f>
      </c>
      <c r="C47" s="191" t="str">
        <f>'Kontrollküsimustik - eetika'!C47</f>
        <v>270.3</v>
      </c>
      <c r="D47" s="190">
        <f>'Kontrollküsimustik - eetika'!D47</f>
        <v>2</v>
      </c>
      <c r="E47" s="191" t="str">
        <f>'Kontrollküsimustik - eetika'!E47</f>
        <v>Osana kliendi ja töövõtu aktsepteerimise protseduuridest teenuste puhul, mis võivad hõlmata kliendi varade hoidmist, peab kutseline arvestusekspert avalikus kutsetegevuses tegema asjakohaseid järelepärimisi selliste varade allika kohta ja võtma arvesse seadusest ja regulatsioonidest tulenevaid kohustusi.</v>
      </c>
      <c r="F47" s="192">
        <f>IF('Kontrollküsimustik - eetika'!K47='Kontrollküsimustik - eetika'!$L$1,"",'Kontrollküsimustik - eetika'!K47)</f>
      </c>
      <c r="G47" s="192">
        <f>IF('Kontrollküsimustik - eetika'!J47='Kontrollküsimustik - eetika'!$L$1,"",'Kontrollküsimustik - eetika'!J47)</f>
      </c>
      <c r="H47" s="225">
        <f t="shared" si="0"/>
      </c>
      <c r="I47" s="220">
        <f>IF('Kontrollküsimustik - eetika'!G47="x","x","")</f>
      </c>
      <c r="J47" s="220">
        <f>IF('Kontrollküsimustik - eetika'!H47="x","x","")</f>
      </c>
    </row>
    <row r="48" spans="1:10" ht="39">
      <c r="A48" s="190">
        <f>'Kontrollküsimustik - eetika'!A48</f>
        <v>41</v>
      </c>
      <c r="B48" s="191" t="str">
        <f>IF('Kontrollküsimustik - eetika'!B48='Kontrollküsimustik - eetika'!$K$1,"",'Kontrollküsimustik - eetika'!B48)</f>
        <v>Objektiivsus – kõik teenused</v>
      </c>
      <c r="C48" s="191" t="str">
        <f>'Kontrollküsimustik - eetika'!C48</f>
        <v>280.2, AudS §47(1)</v>
      </c>
      <c r="D48" s="190">
        <f>'Kontrollküsimustik - eetika'!D48</f>
        <v>3</v>
      </c>
      <c r="E48" s="191" t="str">
        <f>'Kontrollküsimustik - eetika'!E48</f>
        <v>Kutseline arvestusekspert avalikus kutsetegevuses, kes osutab kindlustandvat teenust, peab olema kindlustandva töövõtu kliendist sõltumatu.</v>
      </c>
      <c r="F48" s="192">
        <f>IF('Kontrollküsimustik - eetika'!K48='Kontrollküsimustik - eetika'!$L$1,"",'Kontrollküsimustik - eetika'!K48)</f>
      </c>
      <c r="G48" s="192">
        <f>IF('Kontrollküsimustik - eetika'!J48='Kontrollküsimustik - eetika'!$L$1,"",'Kontrollküsimustik - eetika'!J48)</f>
      </c>
      <c r="H48" s="225">
        <f t="shared" si="0"/>
      </c>
      <c r="I48" s="220">
        <f>IF('Kontrollküsimustik - eetika'!G48="x","x","")</f>
      </c>
      <c r="J48" s="220">
        <f>IF('Kontrollküsimustik - eetika'!H48="x","x","")</f>
      </c>
    </row>
    <row r="49" spans="1:10" ht="15">
      <c r="A49" s="186"/>
      <c r="B49" s="187">
        <f>IF('Kontrollküsimustik - eetika'!B49='Kontrollküsimustik - eetika'!$K$1,"",'Kontrollküsimustik - eetika'!B49)</f>
      </c>
      <c r="C49" s="188" t="str">
        <f>'Kontrollküsimustik - eetika'!C49</f>
        <v>Sõltumatus - auditi ja ülevaatuse töövõtud</v>
      </c>
      <c r="D49" s="186"/>
      <c r="E49" s="187"/>
      <c r="F49" s="189"/>
      <c r="G49" s="189"/>
      <c r="H49" s="225"/>
      <c r="I49" s="220"/>
      <c r="J49" s="220"/>
    </row>
    <row r="50" spans="1:10" ht="64.5">
      <c r="A50" s="190">
        <f>'Kontrollküsimustik - eetika'!A50</f>
        <v>42</v>
      </c>
      <c r="B50" s="191" t="str">
        <f>IF('Kontrollküsimustik - eetika'!B50='Kontrollküsimustik - eetika'!$K$1,"",'Kontrollküsimustik - eetika'!B50)</f>
        <v>Kontseptuaalse raamistiku lähenemisviis sõltumatusele</v>
      </c>
      <c r="C50" s="191" t="str">
        <f>'Kontrollküsimustik - eetika'!C50</f>
        <v>290.4, AudS §47(1)</v>
      </c>
      <c r="D50" s="190">
        <f>'Kontrollküsimustik - eetika'!D50</f>
        <v>2</v>
      </c>
      <c r="E50" s="191" t="str">
        <f>'Kontrollküsimustik - eetika'!E50</f>
        <v>Auditi töövõttude puhul on avalikkuse huvides ja seetõttu käesoleva eetikakoodeksiga nõutav, et auditimeeskondade, ettevõtete ja võrgustikku kuuluvate ettevõtete liikmed peavad olema auditi klientidest sõltumatud.</v>
      </c>
      <c r="F50" s="192">
        <f>IF('Kontrollküsimustik - eetika'!K50='Kontrollküsimustik - eetika'!$L$1,"",'Kontrollküsimustik - eetika'!K50)</f>
      </c>
      <c r="G50" s="192">
        <f>IF('Kontrollküsimustik - eetika'!J50='Kontrollküsimustik - eetika'!$L$1,"",'Kontrollküsimustik - eetika'!J50)</f>
      </c>
      <c r="H50" s="225">
        <f t="shared" si="0"/>
      </c>
      <c r="I50" s="220">
        <f>IF('Kontrollküsimustik - eetika'!G50="x","x","")</f>
      </c>
      <c r="J50" s="220">
        <f>IF('Kontrollküsimustik - eetika'!H50="x","x","")</f>
      </c>
    </row>
    <row r="51" spans="1:10" ht="90">
      <c r="A51" s="190">
        <f>'Kontrollküsimustik - eetika'!A51</f>
        <v>43</v>
      </c>
      <c r="B51" s="191">
        <f>IF('Kontrollküsimustik - eetika'!B51='Kontrollküsimustik - eetika'!$K$1,"",'Kontrollküsimustik - eetika'!B51)</f>
      </c>
      <c r="C51" s="191" t="str">
        <f>'Kontrollküsimustik - eetika'!C51</f>
        <v>290.7</v>
      </c>
      <c r="D51" s="190">
        <f>'Kontrollküsimustik - eetika'!D51</f>
        <v>2</v>
      </c>
      <c r="E51" s="191" t="str">
        <f>'Kontrollküsimustik - eetika'!E51</f>
        <v>Kui kutseline arvestusekspert määrab kindlaks, et asjakohased kaitsemehhanismid ei ole kättesaadavad või neid ei saa rakendada ohtude kõrvaldamiseks või nende vähendamiseks vastuvõetava tasemeni, peab kutseline arvestusekspert kõrvaldama ohtusid tekitava tingimuse või suhte või auditi töövõtust keelduma või selle lõpetama.</v>
      </c>
      <c r="F51" s="192">
        <f>IF('Kontrollküsimustik - eetika'!K51='Kontrollküsimustik - eetika'!$L$1,"",'Kontrollküsimustik - eetika'!K51)</f>
      </c>
      <c r="G51" s="192">
        <f>IF('Kontrollküsimustik - eetika'!J51='Kontrollküsimustik - eetika'!$L$1,"",'Kontrollküsimustik - eetika'!J51)</f>
      </c>
      <c r="H51" s="225">
        <f t="shared" si="0"/>
      </c>
      <c r="I51" s="220">
        <f>IF('Kontrollküsimustik - eetika'!G51="x","x","")</f>
      </c>
      <c r="J51" s="220">
        <f>IF('Kontrollküsimustik - eetika'!H51="x","x","")</f>
      </c>
    </row>
    <row r="52" spans="1:10" ht="216.75" customHeight="1">
      <c r="A52" s="190">
        <f>'Kontrollküsimustik - eetika'!A52</f>
        <v>44</v>
      </c>
      <c r="B52" s="191">
        <f>IF('Kontrollküsimustik - eetika'!B52='Kontrollküsimustik - eetika'!$K$1,"",'Kontrollküsimustik - eetika'!B52)</f>
      </c>
      <c r="C52" s="191" t="str">
        <f>'Kontrollküsimustik - eetika'!C52</f>
        <v>290.10</v>
      </c>
      <c r="D52" s="190">
        <f>'Kontrollküsimustik - eetika'!D52</f>
        <v>2</v>
      </c>
      <c r="E52" s="191" t="str">
        <f>'Kontrollküsimustik - eetika'!E52</f>
        <v>Selle otsustamisel, kas töövõtt aktsepteerida või seda jätkata, või kas konkreetne isik võib olla auditimeeskonna liige, peab ettevõte tuvastama ja hindama ohtusid sõltumatusele ning kindlaks määrama, kas on kättesaadavad kaitsemehhanismid ohtude kõrvaldamiseks või nende vähendamiseks vastuvõetava tasemeni. Juhul, kui otsustatakse seda, kas töövõttu jätkata, peab ettevõte kindlaks määrama, kas mis tahes olemasolevad kaitsemehhanismid on jätkuvalt tulemuslikud ohtude kõrvaldamiseks või nende vähendamiseks vastuvõetava tasemeni, või kas tuleb rakendada teisi kaitsemehhanisme, või kas töövõtt tuleb lõpetada. Millal iganes saab ettevõttele töövõtu käigus teatavaks uus informatsioon ohu kohta sõltumatusele, peab ettevõte hindama ohu märkimisväärsust kooskõlas kontseptuaalse raamistiku lähenemisviisiga.</v>
      </c>
      <c r="F52" s="192">
        <f>IF('Kontrollküsimustik - eetika'!K52='Kontrollküsimustik - eetika'!$L$1,"",'Kontrollküsimustik - eetika'!K52)</f>
      </c>
      <c r="G52" s="192">
        <f>IF('Kontrollküsimustik - eetika'!J52='Kontrollküsimustik - eetika'!$L$1,"",'Kontrollküsimustik - eetika'!J52)</f>
      </c>
      <c r="H52" s="225">
        <f t="shared" si="0"/>
      </c>
      <c r="I52" s="220">
        <f>IF('Kontrollküsimustik - eetika'!G52="x","x","")</f>
      </c>
      <c r="J52" s="220">
        <f>IF('Kontrollküsimustik - eetika'!H52="x","x","")</f>
      </c>
    </row>
    <row r="53" spans="1:10" ht="51.75">
      <c r="A53" s="190">
        <f>'Kontrollküsimustik - eetika'!A53</f>
        <v>45</v>
      </c>
      <c r="B53" s="191" t="str">
        <f>IF('Kontrollküsimustik - eetika'!B53='Kontrollküsimustik - eetika'!$K$1,"",'Kontrollküsimustik - eetika'!B53)</f>
        <v>Võrgustikud ja võrgustikku kuuluvad ettevõtted</v>
      </c>
      <c r="C53" s="191" t="str">
        <f>'Kontrollküsimustik - eetika'!C53</f>
        <v>290.13, AudS §47(4)</v>
      </c>
      <c r="D53" s="190">
        <f>'Kontrollküsimustik - eetika'!D53</f>
        <v>2</v>
      </c>
      <c r="E53" s="191" t="str">
        <f>'Kontrollküsimustik - eetika'!E53</f>
        <v>Juhul, kui ettevõtet peetakse võrgustikku kuuluvaks ettevõtteks, peab ettevõte olema sõltumatu võrgustikus olevate teiste ettevõtete auditi klientidest.</v>
      </c>
      <c r="F53" s="192">
        <f>IF('Kontrollküsimustik - eetika'!K53='Kontrollküsimustik - eetika'!$L$1,"",'Kontrollküsimustik - eetika'!K53)</f>
      </c>
      <c r="G53" s="192">
        <f>IF('Kontrollküsimustik - eetika'!J53='Kontrollküsimustik - eetika'!$L$1,"",'Kontrollküsimustik - eetika'!J53)</f>
      </c>
      <c r="H53" s="225">
        <f t="shared" si="0"/>
      </c>
      <c r="I53" s="220">
        <f>IF('Kontrollküsimustik - eetika'!G53="x","x","")</f>
      </c>
      <c r="J53" s="220">
        <f>IF('Kontrollküsimustik - eetika'!H53="x","x","")</f>
      </c>
    </row>
    <row r="54" spans="1:10" ht="90">
      <c r="A54" s="190">
        <f>'Kontrollküsimustik - eetika'!A54</f>
        <v>46</v>
      </c>
      <c r="B54" s="191" t="str">
        <f>IF('Kontrollküsimustik - eetika'!B54='Kontrollküsimustik - eetika'!$K$1,"",'Kontrollküsimustik - eetika'!B54)</f>
        <v>Seotud majandusüksused</v>
      </c>
      <c r="C54" s="191" t="str">
        <f>'Kontrollküsimustik - eetika'!C54</f>
        <v>290.27</v>
      </c>
      <c r="D54" s="190">
        <f>'Kontrollküsimustik - eetika'!D54</f>
        <v>2</v>
      </c>
      <c r="E54" s="191" t="str">
        <f>'Kontrollküsimustik - eetika'!E54</f>
        <v>Kui auditimeeskond teab või on põhjust uskuda, et suhe või tingimus, mis puudutab kliendi teist seotud majandusüksust, on relevantne ettevõtte kliendist sõltumatuse hindamise seisukohast, peab auditimeeskond ohtude tuvastamisel ja hindamisel sõltumatusele ja asjakohaste kaitsemehhanismide rakendamisel kaasama selle seotud majandusüksuse.</v>
      </c>
      <c r="F54" s="192">
        <f>IF('Kontrollküsimustik - eetika'!K54='Kontrollküsimustik - eetika'!$L$1,"",'Kontrollküsimustik - eetika'!K54)</f>
      </c>
      <c r="G54" s="192">
        <f>IF('Kontrollküsimustik - eetika'!J54='Kontrollküsimustik - eetika'!$L$1,"",'Kontrollküsimustik - eetika'!J54)</f>
      </c>
      <c r="H54" s="225">
        <f t="shared" si="0"/>
      </c>
      <c r="I54" s="220">
        <f>IF('Kontrollküsimustik - eetika'!G54="x","x","")</f>
      </c>
      <c r="J54" s="220">
        <f>IF('Kontrollküsimustik - eetika'!H54="x","x","")</f>
      </c>
    </row>
    <row r="55" spans="1:10" ht="51.75">
      <c r="A55" s="190">
        <f>'Kontrollküsimustik - eetika'!A55</f>
        <v>47</v>
      </c>
      <c r="B55" s="191" t="str">
        <f>IF('Kontrollküsimustik - eetika'!B55='Kontrollküsimustik - eetika'!$K$1,"",'Kontrollküsimustik - eetika'!B55)</f>
        <v>Dokumentatsioon</v>
      </c>
      <c r="C55" s="191" t="str">
        <f>'Kontrollküsimustik - eetika'!C55</f>
        <v>290.29, AudS §47(3)</v>
      </c>
      <c r="D55" s="190">
        <f>'Kontrollküsimustik - eetika'!D55</f>
        <v>2</v>
      </c>
      <c r="E55" s="191" t="str">
        <f>'Kontrollküsimustik - eetika'!E55</f>
        <v>Kutseline arvestusekspert peab dokumenteerima sõltumatuse nõuetele vastavuse kohta tehtud kokkuvõtted ja neid kokkuvõtteid toetavate mis tahes relevantsete arutelude sisu. Seega:</v>
      </c>
      <c r="F55" s="192">
        <f>IF('Kontrollküsimustik - eetika'!K55='Kontrollküsimustik - eetika'!$L$1,"",'Kontrollküsimustik - eetika'!K55)</f>
      </c>
      <c r="G55" s="192">
        <f>IF('Kontrollküsimustik - eetika'!J55='Kontrollküsimustik - eetika'!$L$1,"",'Kontrollküsimustik - eetika'!J55)</f>
      </c>
      <c r="H55" s="225">
        <f t="shared" si="0"/>
      </c>
      <c r="I55" s="220">
        <f>IF('Kontrollküsimustik - eetika'!G55="x","x","")</f>
      </c>
      <c r="J55" s="220">
        <f>IF('Kontrollküsimustik - eetika'!H55="x","x","")</f>
      </c>
    </row>
    <row r="56" spans="1:10" ht="64.5">
      <c r="A56" s="190">
        <f>'Kontrollküsimustik - eetika'!A56</f>
        <v>48</v>
      </c>
      <c r="B56" s="191">
        <f>IF('Kontrollküsimustik - eetika'!B56='Kontrollküsimustik - eetika'!$K$1,"",'Kontrollküsimustik - eetika'!B56)</f>
      </c>
      <c r="C56" s="191" t="str">
        <f>'Kontrollküsimustik - eetika'!C56</f>
        <v>290.29</v>
      </c>
      <c r="D56" s="190">
        <f>'Kontrollküsimustik - eetika'!D56</f>
        <v>2</v>
      </c>
      <c r="E56" s="191" t="str">
        <f>'Kontrollküsimustik - eetika'!E56</f>
        <v>- kui on nõutud, et kaitsemehhanismid vähendavad ohtu vastuvõetava tasemeni, peab kutseline arvestusekspert dokumenteerima ohu olemuse ja paigasolevad või rakendatavad kaitsemehhanismid, mis vähendavad ohu vastuvõetava tasemeni ja</v>
      </c>
      <c r="F56" s="192">
        <f>IF('Kontrollküsimustik - eetika'!K56='Kontrollküsimustik - eetika'!$L$1,"",'Kontrollküsimustik - eetika'!K56)</f>
      </c>
      <c r="G56" s="192">
        <f>IF('Kontrollküsimustik - eetika'!J56='Kontrollküsimustik - eetika'!$L$1,"",'Kontrollküsimustik - eetika'!J56)</f>
      </c>
      <c r="H56" s="225">
        <f t="shared" si="0"/>
      </c>
      <c r="I56" s="220">
        <f>IF('Kontrollküsimustik - eetika'!G56="x","x","")</f>
      </c>
      <c r="J56" s="220">
        <f>IF('Kontrollküsimustik - eetika'!H56="x","x","")</f>
      </c>
    </row>
    <row r="57" spans="1:10" ht="77.25">
      <c r="A57" s="190">
        <f>'Kontrollküsimustik - eetika'!A57</f>
        <v>49</v>
      </c>
      <c r="B57" s="191">
        <f>IF('Kontrollküsimustik - eetika'!B57='Kontrollküsimustik - eetika'!$K$1,"",'Kontrollküsimustik - eetika'!B57)</f>
      </c>
      <c r="C57" s="191" t="str">
        <f>'Kontrollküsimustik - eetika'!C57</f>
        <v>290.29</v>
      </c>
      <c r="D57" s="190">
        <f>'Kontrollküsimustik - eetika'!D57</f>
        <v>2</v>
      </c>
      <c r="E57" s="191" t="str">
        <f>'Kontrollküsimustik - eetika'!E57</f>
        <v>- kui oht nõudis märkimisväärset analüüsi, et kindlaks määrata, kas kaitsemehhanismid olid vajalikud ja kutseline arvestusekspert tegi kokkuvõtte, et ei olnud, kuna oht oli juba vastuvõetaval tasemel, peab kutseline arvestusekspert dokumenteerima ohu olemuse ja kokkuvõtte aluseks olnud loogika.</v>
      </c>
      <c r="F57" s="192">
        <f>IF('Kontrollküsimustik - eetika'!K57='Kontrollküsimustik - eetika'!$L$1,"",'Kontrollküsimustik - eetika'!K57)</f>
      </c>
      <c r="G57" s="192">
        <f>IF('Kontrollküsimustik - eetika'!J57='Kontrollküsimustik - eetika'!$L$1,"",'Kontrollküsimustik - eetika'!J57)</f>
      </c>
      <c r="H57" s="225">
        <f t="shared" si="0"/>
      </c>
      <c r="I57" s="220">
        <f>IF('Kontrollküsimustik - eetika'!G57="x","x","")</f>
      </c>
      <c r="J57" s="220">
        <f>IF('Kontrollküsimustik - eetika'!H57="x","x","")</f>
      </c>
    </row>
    <row r="58" spans="1:10" ht="26.25">
      <c r="A58" s="190">
        <f>'Kontrollküsimustik - eetika'!A58</f>
        <v>50</v>
      </c>
      <c r="B58" s="191" t="str">
        <f>IF('Kontrollküsimustik - eetika'!B58='Kontrollküsimustik - eetika'!$K$1,"",'Kontrollküsimustik - eetika'!B58)</f>
        <v>Töövõtuperiood</v>
      </c>
      <c r="C58" s="191" t="str">
        <f>'Kontrollküsimustik - eetika'!C58</f>
        <v>290.30</v>
      </c>
      <c r="D58" s="190">
        <f>'Kontrollküsimustik - eetika'!D58</f>
        <v>2</v>
      </c>
      <c r="E58" s="191" t="str">
        <f>'Kontrollküsimustik - eetika'!E58</f>
        <v>Sõltumatus auditi kliendist on nõutav nii töövõtuperioodi kui ka finantsaruannetega hõlmatud perioodi vältel.</v>
      </c>
      <c r="F58" s="192">
        <f>IF('Kontrollküsimustik - eetika'!K58='Kontrollküsimustik - eetika'!$L$1,"",'Kontrollküsimustik - eetika'!K58)</f>
      </c>
      <c r="G58" s="192">
        <f>IF('Kontrollküsimustik - eetika'!J58='Kontrollküsimustik - eetika'!$L$1,"",'Kontrollküsimustik - eetika'!J58)</f>
      </c>
      <c r="H58" s="225">
        <f t="shared" si="0"/>
      </c>
      <c r="I58" s="220">
        <f>IF('Kontrollküsimustik - eetika'!G58="x","x","")</f>
      </c>
      <c r="J58" s="220">
        <f>IF('Kontrollküsimustik - eetika'!H58="x","x","")</f>
      </c>
    </row>
    <row r="59" spans="1:10" ht="51.75">
      <c r="A59" s="190">
        <f>'Kontrollküsimustik - eetika'!A59</f>
        <v>51</v>
      </c>
      <c r="B59" s="191">
        <f>IF('Kontrollküsimustik - eetika'!B59='Kontrollküsimustik - eetika'!$K$1,"",'Kontrollküsimustik - eetika'!B59)</f>
      </c>
      <c r="C59" s="191" t="str">
        <f>'Kontrollküsimustik - eetika'!C59</f>
        <v>290.31</v>
      </c>
      <c r="D59" s="190">
        <f>'Kontrollküsimustik - eetika'!D59</f>
        <v>2</v>
      </c>
      <c r="E59" s="191" t="str">
        <f>'Kontrollküsimustik - eetika'!E59</f>
        <v>Kui majandusüksusest saab auditi klient perioodi ajal, mida hõlmavad finantsaruanded, mille kohta ettevõte arvamust avaldab, või pärast seda, peab ettevõte kindlaks määrama, kas sõltumatusele tekitavad mis tahes ohtusid:</v>
      </c>
      <c r="F59" s="192">
        <f>IF('Kontrollküsimustik - eetika'!K59='Kontrollküsimustik - eetika'!$L$1,"",'Kontrollküsimustik - eetika'!K59)</f>
      </c>
      <c r="G59" s="192">
        <f>IF('Kontrollküsimustik - eetika'!J59='Kontrollküsimustik - eetika'!$L$1,"",'Kontrollküsimustik - eetika'!J59)</f>
      </c>
      <c r="H59" s="225">
        <f t="shared" si="0"/>
      </c>
      <c r="I59" s="220">
        <f>IF('Kontrollküsimustik - eetika'!G59="x","x","")</f>
      </c>
      <c r="J59" s="220">
        <f>IF('Kontrollküsimustik - eetika'!H59="x","x","")</f>
      </c>
    </row>
    <row r="60" spans="1:10" ht="39">
      <c r="A60" s="190">
        <f>'Kontrollküsimustik - eetika'!A60</f>
        <v>52</v>
      </c>
      <c r="B60" s="191">
        <f>IF('Kontrollküsimustik - eetika'!B60='Kontrollküsimustik - eetika'!$K$1,"",'Kontrollküsimustik - eetika'!B60)</f>
      </c>
      <c r="C60" s="191" t="str">
        <f>'Kontrollküsimustik - eetika'!C60</f>
        <v>290.31</v>
      </c>
      <c r="D60" s="190">
        <f>'Kontrollküsimustik - eetika'!D60</f>
        <v>2</v>
      </c>
      <c r="E60" s="191" t="str">
        <f>'Kontrollküsimustik - eetika'!E60</f>
        <v>- finants- või ärisuhted auditi kliendiga finantsaruannetega hõlmatud perioodi jooksul või pärast seda, kuid enne auditi töövõtu aktsepteerimist või</v>
      </c>
      <c r="F60" s="192">
        <f>IF('Kontrollküsimustik - eetika'!K60='Kontrollküsimustik - eetika'!$L$1,"",'Kontrollküsimustik - eetika'!K60)</f>
      </c>
      <c r="G60" s="192">
        <f>IF('Kontrollküsimustik - eetika'!J60='Kontrollküsimustik - eetika'!$L$1,"",'Kontrollküsimustik - eetika'!J60)</f>
      </c>
      <c r="H60" s="225">
        <f t="shared" si="0"/>
      </c>
      <c r="I60" s="220">
        <f>IF('Kontrollküsimustik - eetika'!G60="x","x","")</f>
      </c>
      <c r="J60" s="220">
        <f>IF('Kontrollküsimustik - eetika'!H60="x","x","")</f>
      </c>
    </row>
    <row r="61" spans="1:10" ht="15">
      <c r="A61" s="190">
        <f>'Kontrollküsimustik - eetika'!A61</f>
        <v>53</v>
      </c>
      <c r="B61" s="191">
        <f>IF('Kontrollküsimustik - eetika'!B61='Kontrollküsimustik - eetika'!$K$1,"",'Kontrollküsimustik - eetika'!B61)</f>
      </c>
      <c r="C61" s="191" t="str">
        <f>'Kontrollküsimustik - eetika'!C61</f>
        <v>290.31</v>
      </c>
      <c r="D61" s="190">
        <f>'Kontrollküsimustik - eetika'!D61</f>
        <v>2</v>
      </c>
      <c r="E61" s="191" t="str">
        <f>'Kontrollküsimustik - eetika'!E61</f>
        <v>- auditi kliendile osutatud eelnevad teenused.</v>
      </c>
      <c r="F61" s="192">
        <f>IF('Kontrollküsimustik - eetika'!K61='Kontrollküsimustik - eetika'!$L$1,"",'Kontrollküsimustik - eetika'!K61)</f>
      </c>
      <c r="G61" s="192">
        <f>IF('Kontrollküsimustik - eetika'!J61='Kontrollküsimustik - eetika'!$L$1,"",'Kontrollküsimustik - eetika'!J61)</f>
      </c>
      <c r="H61" s="225">
        <f t="shared" si="0"/>
      </c>
      <c r="I61" s="220">
        <f>IF('Kontrollküsimustik - eetika'!G61="x","x","")</f>
      </c>
      <c r="J61" s="220">
        <f>IF('Kontrollküsimustik - eetika'!H61="x","x","")</f>
      </c>
    </row>
    <row r="62" spans="1:10" ht="128.25">
      <c r="A62" s="190">
        <f>'Kontrollküsimustik - eetika'!A62</f>
        <v>54</v>
      </c>
      <c r="B62" s="191">
        <f>IF('Kontrollküsimustik - eetika'!B62='Kontrollküsimustik - eetika'!$K$1,"",'Kontrollküsimustik - eetika'!B62)</f>
      </c>
      <c r="C62" s="191" t="str">
        <f>'Kontrollküsimustik - eetika'!C62</f>
        <v>290.32</v>
      </c>
      <c r="D62" s="190">
        <f>'Kontrollküsimustik - eetika'!D62</f>
        <v>2</v>
      </c>
      <c r="E62" s="191" t="str">
        <f>'Kontrollküsimustik - eetika'!E62</f>
        <v>Juhul, kui kindlust mitteandvat teenust osutati auditi kliendile finantsaruannetega hõlmatud perioodi jooksul või pärast seda, kuid enne, kui auditimeeskond alustab audititeenuste osutamist ja see teenus ei oleks auditi töövõtuperioodi ajal lubatud, peab ettevõte hindama mis tahes ohtu sõltumatusele, mida see teenus tekitab. Juhul, kui oht ei ole vastuvõetaval tasemel, tuleb auditi töövõtt aktsepteerida ainult juhul, kui rakendatakse kaitsemehhanisme mis tahes ohtude kõrvaldamiseks või nende vähendamiseks vastuvõetava tasemeni.</v>
      </c>
      <c r="F62" s="192">
        <f>IF('Kontrollküsimustik - eetika'!K62='Kontrollküsimustik - eetika'!$L$1,"",'Kontrollküsimustik - eetika'!K62)</f>
      </c>
      <c r="G62" s="192">
        <f>IF('Kontrollküsimustik - eetika'!J62='Kontrollküsimustik - eetika'!$L$1,"",'Kontrollküsimustik - eetika'!J62)</f>
      </c>
      <c r="H62" s="225">
        <f t="shared" si="0"/>
      </c>
      <c r="I62" s="220">
        <f>IF('Kontrollküsimustik - eetika'!G62="x","x","")</f>
      </c>
      <c r="J62" s="220">
        <f>IF('Kontrollküsimustik - eetika'!H62="x","x","")</f>
      </c>
    </row>
    <row r="63" spans="1:10" ht="102.75">
      <c r="A63" s="190">
        <f>'Kontrollküsimustik - eetika'!A63</f>
        <v>55</v>
      </c>
      <c r="B63" s="191" t="str">
        <f>IF('Kontrollküsimustik - eetika'!B63='Kontrollküsimustik - eetika'!$K$1,"",'Kontrollküsimustik - eetika'!B63)</f>
        <v>Ühinemised ja omandamised</v>
      </c>
      <c r="C63" s="191" t="str">
        <f>'Kontrollküsimustik - eetika'!C63</f>
        <v>290.33</v>
      </c>
      <c r="D63" s="190">
        <f>'Kontrollküsimustik - eetika'!D63</f>
        <v>2</v>
      </c>
      <c r="E63" s="191" t="str">
        <f>'Kontrollküsimustik - eetika'!E63</f>
        <v>Kui majandusüksus muutub auditi kliendiga seotud majandusüksuseks ühinemise või omandamise tulemusel, peab ettevõte tuvastama ja hindama eelnenud ja praeguseid huvisid ja suhteid seotud majandusüksusega, mis, võttes arvesse kättesaadavaid kaitsemehhanisme, võiksid mõjutada ettevõtte sõltumatust ja seetõttu tema suutelisust jätkata auditi töövõttu peale ühinemise või omandamise jõustumiskuupäeva.</v>
      </c>
      <c r="F63" s="192">
        <f>IF('Kontrollküsimustik - eetika'!K63='Kontrollküsimustik - eetika'!$L$1,"",'Kontrollküsimustik - eetika'!K63)</f>
      </c>
      <c r="G63" s="192">
        <f>IF('Kontrollküsimustik - eetika'!J63='Kontrollküsimustik - eetika'!$L$1,"",'Kontrollküsimustik - eetika'!J63)</f>
      </c>
      <c r="H63" s="225">
        <f t="shared" si="0"/>
      </c>
      <c r="I63" s="220">
        <f>IF('Kontrollküsimustik - eetika'!G63="x","x","")</f>
      </c>
      <c r="J63" s="220">
        <f>IF('Kontrollküsimustik - eetika'!H63="x","x","")</f>
      </c>
    </row>
    <row r="64" spans="1:10" ht="90">
      <c r="A64" s="190">
        <f>'Kontrollküsimustik - eetika'!A64</f>
        <v>56</v>
      </c>
      <c r="B64" s="191">
        <f>IF('Kontrollküsimustik - eetika'!B64='Kontrollküsimustik - eetika'!$K$1,"",'Kontrollküsimustik - eetika'!B64)</f>
      </c>
      <c r="C64" s="191" t="str">
        <f>'Kontrollküsimustik - eetika'!C64</f>
        <v>290.34</v>
      </c>
      <c r="D64" s="190">
        <f>'Kontrollküsimustik - eetika'!D64</f>
        <v>2</v>
      </c>
      <c r="E64" s="191" t="str">
        <f>'Kontrollküsimustik - eetika'!E64</f>
        <v>Ettevõte peab rakendama meetmeid, mis on vajalikud keelatud mis tahes praeguste huvide või suhete lõpetamiseks ühinemise või omandamise jõustumiskuupäevaks. Samas juhul, kui sellist praegust huvi või suhet ei saa ühinemise või omandamise jõustumiskuupäevaks põhjendatult lõpetada, peab ettevõte hindama ohtu, mida selline huvi või suhe tekitab.</v>
      </c>
      <c r="F64" s="192">
        <f>IF('Kontrollküsimustik - eetika'!K64='Kontrollküsimustik - eetika'!$L$1,"",'Kontrollküsimustik - eetika'!K64)</f>
      </c>
      <c r="G64" s="192">
        <f>IF('Kontrollküsimustik - eetika'!J64='Kontrollküsimustik - eetika'!$L$1,"",'Kontrollküsimustik - eetika'!J64)</f>
      </c>
      <c r="H64" s="225">
        <f t="shared" si="0"/>
      </c>
      <c r="I64" s="220">
        <f>IF('Kontrollküsimustik - eetika'!G64="x","x","")</f>
      </c>
      <c r="J64" s="220">
        <f>IF('Kontrollküsimustik - eetika'!H64="x","x","")</f>
      </c>
    </row>
    <row r="65" spans="1:10" ht="51.75">
      <c r="A65" s="190">
        <f>'Kontrollküsimustik - eetika'!A65</f>
        <v>57</v>
      </c>
      <c r="B65" s="191">
        <f>IF('Kontrollküsimustik - eetika'!B65='Kontrollküsimustik - eetika'!$K$1,"",'Kontrollküsimustik - eetika'!B65)</f>
      </c>
      <c r="C65" s="191" t="str">
        <f>'Kontrollküsimustik - eetika'!C65</f>
        <v>290.34</v>
      </c>
      <c r="D65" s="190">
        <f>'Kontrollküsimustik - eetika'!D65</f>
        <v>2</v>
      </c>
      <c r="E65" s="191" t="str">
        <f>'Kontrollküsimustik - eetika'!E65</f>
        <v>Ettevõte peab isikutega, kelle ülesandeks on valitsemine, arutama põhjuseid, miks ei saa huvi või suhet ühinemise või omandamise jõustumiskuupäevaks põhjendatult lõpetada, ja ohu märkimisväärsuse hindamist.</v>
      </c>
      <c r="F65" s="192">
        <f>IF('Kontrollküsimustik - eetika'!K65='Kontrollküsimustik - eetika'!$L$1,"",'Kontrollküsimustik - eetika'!K65)</f>
      </c>
      <c r="G65" s="192">
        <f>IF('Kontrollküsimustik - eetika'!J65='Kontrollküsimustik - eetika'!$L$1,"",'Kontrollküsimustik - eetika'!J65)</f>
      </c>
      <c r="H65" s="225">
        <f t="shared" si="0"/>
      </c>
      <c r="I65" s="220">
        <f>IF('Kontrollküsimustik - eetika'!G65="x","x","")</f>
      </c>
      <c r="J65" s="220">
        <f>IF('Kontrollküsimustik - eetika'!H65="x","x","")</f>
      </c>
    </row>
    <row r="66" spans="1:10" ht="39">
      <c r="A66" s="190">
        <f>'Kontrollküsimustik - eetika'!A66</f>
        <v>58</v>
      </c>
      <c r="B66" s="191">
        <f>IF('Kontrollküsimustik - eetika'!B66='Kontrollküsimustik - eetika'!$K$1,"",'Kontrollküsimustik - eetika'!B66)</f>
      </c>
      <c r="C66" s="191" t="str">
        <f>'Kontrollküsimustik - eetika'!C66</f>
        <v>290.35</v>
      </c>
      <c r="D66" s="190">
        <f>'Kontrollküsimustik - eetika'!D66</f>
        <v>2</v>
      </c>
      <c r="E66" s="191" t="str">
        <f>'Kontrollküsimustik - eetika'!E66</f>
        <v>Juhul, kui isikud, kelle ülesandeks on valitsemine, nõuavad ettevõtte jätkamist majandusüksuse audiitorina, peab ettevõte seda tegema ainult juhul, kui:</v>
      </c>
      <c r="F66" s="192">
        <f>IF('Kontrollküsimustik - eetika'!K66='Kontrollküsimustik - eetika'!$L$1,"",'Kontrollküsimustik - eetika'!K66)</f>
      </c>
      <c r="G66" s="192">
        <f>IF('Kontrollküsimustik - eetika'!J66='Kontrollküsimustik - eetika'!$L$1,"",'Kontrollküsimustik - eetika'!J66)</f>
      </c>
      <c r="H66" s="225">
        <f t="shared" si="0"/>
      </c>
      <c r="I66" s="220">
        <f>IF('Kontrollküsimustik - eetika'!G66="x","x","")</f>
      </c>
      <c r="J66" s="220">
        <f>IF('Kontrollküsimustik - eetika'!H66="x","x","")</f>
      </c>
    </row>
    <row r="67" spans="1:10" ht="39">
      <c r="A67" s="190">
        <f>'Kontrollküsimustik - eetika'!A67</f>
        <v>59</v>
      </c>
      <c r="B67" s="191">
        <f>IF('Kontrollküsimustik - eetika'!B67='Kontrollküsimustik - eetika'!$K$1,"",'Kontrollküsimustik - eetika'!B67)</f>
      </c>
      <c r="C67" s="191" t="str">
        <f>'Kontrollküsimustik - eetika'!C67</f>
        <v>290.35</v>
      </c>
      <c r="D67" s="190">
        <f>'Kontrollküsimustik - eetika'!D67</f>
        <v>2</v>
      </c>
      <c r="E67" s="191" t="str">
        <f>'Kontrollküsimustik - eetika'!E67</f>
        <v>(a) huvi või suhe lõpetatakse niipea kui põhjendatult võimalik ja igal juhul kuue kuu jooksul alates ühinemise või omandamise jõustumiskuupäevast;</v>
      </c>
      <c r="F67" s="192">
        <f>IF('Kontrollküsimustik - eetika'!K67='Kontrollküsimustik - eetika'!$L$1,"",'Kontrollküsimustik - eetika'!K67)</f>
      </c>
      <c r="G67" s="192">
        <f>IF('Kontrollküsimustik - eetika'!J67='Kontrollküsimustik - eetika'!$L$1,"",'Kontrollküsimustik - eetika'!J67)</f>
      </c>
      <c r="H67" s="225">
        <f t="shared" si="0"/>
      </c>
      <c r="I67" s="220">
        <f>IF('Kontrollküsimustik - eetika'!G67="x","x","")</f>
      </c>
      <c r="J67" s="220">
        <f>IF('Kontrollküsimustik - eetika'!H67="x","x","")</f>
      </c>
    </row>
    <row r="68" spans="1:10" ht="77.25">
      <c r="A68" s="190">
        <f>'Kontrollküsimustik - eetika'!A68</f>
        <v>60</v>
      </c>
      <c r="B68" s="191">
        <f>IF('Kontrollküsimustik - eetika'!B68='Kontrollküsimustik - eetika'!$K$1,"",'Kontrollküsimustik - eetika'!B68)</f>
      </c>
      <c r="C68" s="191" t="str">
        <f>'Kontrollküsimustik - eetika'!C68</f>
        <v>290.35</v>
      </c>
      <c r="D68" s="190">
        <f>'Kontrollküsimustik - eetika'!D68</f>
        <v>1</v>
      </c>
      <c r="E68" s="191" t="str">
        <f>'Kontrollküsimustik - eetika'!E68</f>
        <v>(b) mis tahes isik, kellel on selline huvi või suhe, sealhulgas selline, mis on tekkinud sellise kindlust mitteandva teenuse osutamise kaudu, mida käesolev koodeks ei lubaks, ei ole auditi töövõtumeeskonna liige ega töövõtu kvaliteedi kontrollülevaatuse eest vastutav isik ja</v>
      </c>
      <c r="F68" s="192">
        <f>IF('Kontrollküsimustik - eetika'!K68='Kontrollküsimustik - eetika'!$L$1,"",'Kontrollküsimustik - eetika'!K68)</f>
      </c>
      <c r="G68" s="192">
        <f>IF('Kontrollküsimustik - eetika'!J68='Kontrollküsimustik - eetika'!$L$1,"",'Kontrollküsimustik - eetika'!J68)</f>
      </c>
      <c r="H68" s="225">
        <f t="shared" si="0"/>
      </c>
      <c r="I68" s="220">
        <f>IF('Kontrollküsimustik - eetika'!G68="x","x","")</f>
      </c>
      <c r="J68" s="220">
        <f>IF('Kontrollküsimustik - eetika'!H68="x","x","")</f>
      </c>
    </row>
    <row r="69" spans="1:10" ht="39">
      <c r="A69" s="190">
        <f>'Kontrollküsimustik - eetika'!A69</f>
        <v>61</v>
      </c>
      <c r="B69" s="191">
        <f>IF('Kontrollküsimustik - eetika'!B69='Kontrollküsimustik - eetika'!$K$1,"",'Kontrollküsimustik - eetika'!B69)</f>
      </c>
      <c r="C69" s="191" t="str">
        <f>'Kontrollküsimustik - eetika'!C69</f>
        <v>290.35</v>
      </c>
      <c r="D69" s="190">
        <f>'Kontrollküsimustik - eetika'!D69</f>
        <v>2</v>
      </c>
      <c r="E69" s="191" t="str">
        <f>'Kontrollküsimustik - eetika'!E69</f>
        <v>(c) vastavalt vajadusele rakendatakse ja arutatakse asjakohaseid üleminekumeetmeid isikutega, kelle ülesandeks on valitsemine.</v>
      </c>
      <c r="F69" s="192">
        <f>IF('Kontrollküsimustik - eetika'!K69='Kontrollküsimustik - eetika'!$L$1,"",'Kontrollküsimustik - eetika'!K69)</f>
      </c>
      <c r="G69" s="192">
        <f>IF('Kontrollküsimustik - eetika'!J69='Kontrollküsimustik - eetika'!$L$1,"",'Kontrollküsimustik - eetika'!J69)</f>
      </c>
      <c r="H69" s="225">
        <f t="shared" si="0"/>
      </c>
      <c r="I69" s="220">
        <f>IF('Kontrollküsimustik - eetika'!G69="x","x","")</f>
      </c>
      <c r="J69" s="220">
        <f>IF('Kontrollküsimustik - eetika'!H69="x","x","")</f>
      </c>
    </row>
    <row r="70" spans="1:10" ht="102.75">
      <c r="A70" s="190">
        <f>'Kontrollküsimustik - eetika'!A70</f>
        <v>62</v>
      </c>
      <c r="B70" s="191">
        <f>IF('Kontrollküsimustik - eetika'!B70='Kontrollküsimustik - eetika'!$K$1,"",'Kontrollküsimustik - eetika'!B70)</f>
      </c>
      <c r="C70" s="191" t="str">
        <f>'Kontrollküsimustik - eetika'!C70</f>
        <v>290.36</v>
      </c>
      <c r="D70" s="190">
        <f>'Kontrollküsimustik - eetika'!D70</f>
        <v>2</v>
      </c>
      <c r="E70" s="191" t="str">
        <f>'Kontrollküsimustik - eetika'!E70</f>
        <v>Ettevõte võib olla enne ühinemise või omandamise jõustumiskuupäeva lõpetanud märkimisväärse hulga audititööd ja võib olla võimeline lõpetama ülejäänud auditiprotseduurid lühikese aja jooksul. Sellistes tingimustes juhul, kui isikud, kelle ülesandeks on valitsemine, nõuavad, et ettevõte lõpetaks auditi, jätkates samal ajal 290.33s tuvastatud huvi või suhet, peab ettevõte seda tegema ainult juhul, kui:</v>
      </c>
      <c r="F70" s="192">
        <f>IF('Kontrollküsimustik - eetika'!K70='Kontrollküsimustik - eetika'!$L$1,"",'Kontrollküsimustik - eetika'!K70)</f>
      </c>
      <c r="G70" s="192">
        <f>IF('Kontrollküsimustik - eetika'!J70='Kontrollküsimustik - eetika'!$L$1,"",'Kontrollküsimustik - eetika'!J70)</f>
      </c>
      <c r="H70" s="225">
        <f t="shared" si="0"/>
      </c>
      <c r="I70" s="220">
        <f>IF('Kontrollküsimustik - eetika'!G70="x","x","")</f>
      </c>
      <c r="J70" s="220">
        <f>IF('Kontrollküsimustik - eetika'!H70="x","x","")</f>
      </c>
    </row>
    <row r="71" spans="1:10" ht="39">
      <c r="A71" s="190">
        <f>'Kontrollküsimustik - eetika'!A71</f>
        <v>63</v>
      </c>
      <c r="B71" s="191">
        <f>IF('Kontrollküsimustik - eetika'!B71='Kontrollküsimustik - eetika'!$K$1,"",'Kontrollküsimustik - eetika'!B71)</f>
      </c>
      <c r="C71" s="191" t="str">
        <f>'Kontrollküsimustik - eetika'!C71</f>
        <v>290.36</v>
      </c>
      <c r="D71" s="190">
        <f>'Kontrollküsimustik - eetika'!D71</f>
        <v>2</v>
      </c>
      <c r="E71" s="191" t="str">
        <f>'Kontrollküsimustik - eetika'!E71</f>
        <v>(a) on hinnanud sellise huvi või suhte tekitatud ohu märkimisväärsust ja arutanud hinnangut isikutega, kelle ülesandeks on valitsemine;</v>
      </c>
      <c r="F71" s="192">
        <f>IF('Kontrollküsimustik - eetika'!K71='Kontrollküsimustik - eetika'!$L$1,"",'Kontrollküsimustik - eetika'!K71)</f>
      </c>
      <c r="G71" s="192">
        <f>IF('Kontrollküsimustik - eetika'!J71='Kontrollküsimustik - eetika'!$L$1,"",'Kontrollküsimustik - eetika'!J71)</f>
      </c>
      <c r="H71" s="225">
        <f t="shared" si="0"/>
      </c>
      <c r="I71" s="220">
        <f>IF('Kontrollküsimustik - eetika'!G71="x","x","")</f>
      </c>
      <c r="J71" s="220">
        <f>IF('Kontrollküsimustik - eetika'!H71="x","x","")</f>
      </c>
    </row>
    <row r="72" spans="1:10" ht="77.25">
      <c r="A72" s="190">
        <f>'Kontrollküsimustik - eetika'!A72</f>
        <v>64</v>
      </c>
      <c r="B72" s="191">
        <f>IF('Kontrollküsimustik - eetika'!B72='Kontrollküsimustik - eetika'!$K$1,"",'Kontrollküsimustik - eetika'!B72)</f>
      </c>
      <c r="C72" s="191" t="str">
        <f>C70</f>
        <v>290.36</v>
      </c>
      <c r="D72" s="190">
        <f>'Kontrollküsimustik - eetika'!D72</f>
        <v>1</v>
      </c>
      <c r="E72" s="191" t="str">
        <f>'Kontrollküsimustik - eetika'!E72</f>
        <v>(b) mis tahes isik, kellel on selline huvi või suhe, sealhulgas selline, mis on tekkinud sellise kindlust mitteandva teenuse osutamise kaudu, mida käesolev koodeks ei lubaks, ei ole auditi töövõtumeeskonna liige ega töövõtu kvaliteedi kontrollülevaatuse eest vastutav isik ja</v>
      </c>
      <c r="F72" s="192">
        <f>IF('Kontrollküsimustik - eetika'!K72='Kontrollküsimustik - eetika'!$L$1,"",'Kontrollküsimustik - eetika'!K72)</f>
      </c>
      <c r="G72" s="192">
        <f>IF('Kontrollküsimustik - eetika'!J72='Kontrollküsimustik - eetika'!$L$1,"",'Kontrollküsimustik - eetika'!J72)</f>
      </c>
      <c r="H72" s="225">
        <f aca="true" t="shared" si="1" ref="H72:H135">IF(I72="x","x",IF(J72="x","x",""))</f>
      </c>
      <c r="I72" s="220">
        <f>IF('Kontrollküsimustik - eetika'!G72="x","x","")</f>
      </c>
      <c r="J72" s="220">
        <f>IF('Kontrollküsimustik - eetika'!H72="x","x","")</f>
      </c>
    </row>
    <row r="73" spans="1:10" ht="39">
      <c r="A73" s="190">
        <f>'Kontrollküsimustik - eetika'!A73</f>
        <v>65</v>
      </c>
      <c r="B73" s="191">
        <f>IF('Kontrollküsimustik - eetika'!B73='Kontrollküsimustik - eetika'!$K$1,"",'Kontrollküsimustik - eetika'!B73)</f>
      </c>
      <c r="C73" s="191" t="str">
        <f>C70</f>
        <v>290.36</v>
      </c>
      <c r="D73" s="190">
        <f>'Kontrollküsimustik - eetika'!D73</f>
        <v>2</v>
      </c>
      <c r="E73" s="191" t="str">
        <f>'Kontrollküsimustik - eetika'!E73</f>
        <v>(c) vastavalt vajadusele rakendatakse ja arutatakse asjakohaseid üleminekumeetmeid isikutega, kelle ülesandeks on valitsemine, ja</v>
      </c>
      <c r="F73" s="192">
        <f>IF('Kontrollküsimustik - eetika'!K73='Kontrollküsimustik - eetika'!$L$1,"",'Kontrollküsimustik - eetika'!K73)</f>
      </c>
      <c r="G73" s="192">
        <f>IF('Kontrollküsimustik - eetika'!J73='Kontrollküsimustik - eetika'!$L$1,"",'Kontrollküsimustik - eetika'!J73)</f>
      </c>
      <c r="H73" s="225">
        <f t="shared" si="1"/>
      </c>
      <c r="I73" s="220">
        <f>IF('Kontrollküsimustik - eetika'!G73="x","x","")</f>
      </c>
      <c r="J73" s="220">
        <f>IF('Kontrollküsimustik - eetika'!H73="x","x","")</f>
      </c>
    </row>
    <row r="74" spans="1:10" ht="26.25">
      <c r="A74" s="190">
        <f>'Kontrollküsimustik - eetika'!A74</f>
        <v>66</v>
      </c>
      <c r="B74" s="191">
        <f>IF('Kontrollküsimustik - eetika'!B74='Kontrollküsimustik - eetika'!$K$1,"",'Kontrollküsimustik - eetika'!B74)</f>
      </c>
      <c r="C74" s="191" t="str">
        <f>'Kontrollküsimustik - eetika'!C74</f>
        <v>290.36</v>
      </c>
      <c r="D74" s="190">
        <f>'Kontrollküsimustik - eetika'!D74</f>
        <v>2</v>
      </c>
      <c r="E74" s="191" t="str">
        <f>'Kontrollküsimustik - eetika'!E74</f>
        <v>(d) lakkab olemast majandusüksuse audiitor mitte hiljem kui auditi aruande väljaandmisel.</v>
      </c>
      <c r="F74" s="192">
        <f>IF('Kontrollküsimustik - eetika'!K74='Kontrollküsimustik - eetika'!$L$1,"",'Kontrollküsimustik - eetika'!K74)</f>
      </c>
      <c r="G74" s="192">
        <f>IF('Kontrollküsimustik - eetika'!J74='Kontrollküsimustik - eetika'!$L$1,"",'Kontrollküsimustik - eetika'!J74)</f>
      </c>
      <c r="H74" s="225">
        <f t="shared" si="1"/>
      </c>
      <c r="I74" s="220">
        <f>IF('Kontrollküsimustik - eetika'!G74="x","x","")</f>
      </c>
      <c r="J74" s="220">
        <f>IF('Kontrollküsimustik - eetika'!H74="x","x","")</f>
      </c>
    </row>
    <row r="75" spans="1:10" ht="115.5">
      <c r="A75" s="190">
        <f>'Kontrollküsimustik - eetika'!A75</f>
        <v>67</v>
      </c>
      <c r="B75" s="191">
        <f>IF('Kontrollküsimustik - eetika'!B75='Kontrollküsimustik - eetika'!$K$1,"",'Kontrollküsimustik - eetika'!B75)</f>
      </c>
      <c r="C75" s="191" t="str">
        <f>'Kontrollküsimustik - eetika'!C75</f>
        <v>290.38</v>
      </c>
      <c r="D75" s="190">
        <f>'Kontrollküsimustik - eetika'!D75</f>
        <v>2</v>
      </c>
      <c r="E75" s="191" t="str">
        <f>'Kontrollküsimustik - eetika'!E75</f>
        <v>Kutseline arvestusekspert peab dokumenteerima lõikudes 290.34 ja 36 käsitletud mis tahes huvid või suhted, mida ühinemise või omandamise jõustumiskuupäevaks ei lõpetata ja nende mittelõpetamise põhjused, rakendatud üleminekumeetmed, isikutega, kelle ülesandeks on valitsemine, peetud arutelu tulemused ja selle aluseks oleva loogika, miks eelnenud ja praegused huvid ja suhted ei tekita ohtusid, mis võiksid jääda nii märkimisväärseks, et objektiivsus oleks rikutud.</v>
      </c>
      <c r="F75" s="192">
        <f>IF('Kontrollküsimustik - eetika'!K75='Kontrollküsimustik - eetika'!$L$1,"",'Kontrollküsimustik - eetika'!K75)</f>
      </c>
      <c r="G75" s="192">
        <f>IF('Kontrollküsimustik - eetika'!J75='Kontrollküsimustik - eetika'!$L$1,"",'Kontrollküsimustik - eetika'!J75)</f>
      </c>
      <c r="H75" s="225">
        <f t="shared" si="1"/>
      </c>
      <c r="I75" s="220">
        <f>IF('Kontrollküsimustik - eetika'!G75="x","x","")</f>
      </c>
      <c r="J75" s="220">
        <f>IF('Kontrollküsimustik - eetika'!H75="x","x","")</f>
      </c>
    </row>
    <row r="76" spans="1:10" ht="39">
      <c r="A76" s="190">
        <f>'Kontrollküsimustik - eetika'!A76</f>
        <v>68</v>
      </c>
      <c r="B76" s="191" t="str">
        <f>IF('Kontrollküsimustik - eetika'!B76='Kontrollküsimustik - eetika'!$K$1,"",'Kontrollküsimustik - eetika'!B76)</f>
        <v>Muud arvessevõetavad asjaolud</v>
      </c>
      <c r="C76" s="191" t="str">
        <f>'Kontrollküsimustik - eetika'!C76</f>
        <v>290.39</v>
      </c>
      <c r="D76" s="190">
        <f>'Kontrollküsimustik - eetika'!D76</f>
        <v>2</v>
      </c>
      <c r="E76" s="191" t="str">
        <f>'Kontrollküsimustik - eetika'!E76</f>
        <v>Ettevõte peab kindlaks määrama, kas tahtmatut sõltumatuse nõude rikkumist arutada isikutega, kelle ülesandeks on valitsemine.</v>
      </c>
      <c r="F76" s="192">
        <f>IF('Kontrollküsimustik - eetika'!K76='Kontrollküsimustik - eetika'!$L$1,"",'Kontrollküsimustik - eetika'!K76)</f>
      </c>
      <c r="G76" s="192">
        <f>IF('Kontrollküsimustik - eetika'!J76='Kontrollküsimustik - eetika'!$L$1,"",'Kontrollküsimustik - eetika'!J76)</f>
      </c>
      <c r="H76" s="225">
        <f t="shared" si="1"/>
      </c>
      <c r="I76" s="220">
        <f>IF('Kontrollküsimustik - eetika'!G76="x","x","")</f>
      </c>
      <c r="J76" s="220">
        <f>IF('Kontrollküsimustik - eetika'!H76="x","x","")</f>
      </c>
    </row>
    <row r="77" spans="1:10" ht="39">
      <c r="A77" s="190">
        <f>'Kontrollküsimustik - eetika'!A77</f>
        <v>69</v>
      </c>
      <c r="B77" s="191" t="str">
        <f>IF('Kontrollküsimustik - eetika'!B77='Kontrollküsimustik - eetika'!$K$1,"",'Kontrollküsimustik - eetika'!B77)</f>
        <v>Finantshuvid</v>
      </c>
      <c r="C77" s="191" t="str">
        <f>'Kontrollküsimustik - eetika'!C77</f>
        <v>290.104</v>
      </c>
      <c r="D77" s="190">
        <f>'Kontrollküsimustik - eetika'!D77</f>
        <v>2</v>
      </c>
      <c r="E77" s="191" t="str">
        <f>'Kontrollküsimustik - eetika'!E77</f>
        <v>Otsest või olulist kaudset finantshuvi kliendis ei tohi olla ühelgi järgmistest: auditimeeskonna liige; selle isiku lähim pereliige või ettevõte.</v>
      </c>
      <c r="F77" s="192">
        <f>IF('Kontrollküsimustik - eetika'!K77='Kontrollküsimustik - eetika'!$L$1,"",'Kontrollküsimustik - eetika'!K77)</f>
      </c>
      <c r="G77" s="192">
        <f>IF('Kontrollküsimustik - eetika'!J77='Kontrollküsimustik - eetika'!$L$1,"",'Kontrollküsimustik - eetika'!J77)</f>
      </c>
      <c r="H77" s="225">
        <f t="shared" si="1"/>
      </c>
      <c r="I77" s="220">
        <f>IF('Kontrollküsimustik - eetika'!G77="x","x","")</f>
      </c>
      <c r="J77" s="220">
        <f>IF('Kontrollküsimustik - eetika'!H77="x","x","")</f>
      </c>
    </row>
    <row r="78" spans="1:10" ht="128.25">
      <c r="A78" s="190">
        <f>'Kontrollküsimustik - eetika'!A78</f>
        <v>70</v>
      </c>
      <c r="B78" s="191">
        <f>IF('Kontrollküsimustik - eetika'!B78='Kontrollküsimustik - eetika'!$K$1,"",'Kontrollküsimustik - eetika'!B78)</f>
      </c>
      <c r="C78" s="191" t="str">
        <f>'Kontrollküsimustik - eetika'!C78</f>
        <v>290.106</v>
      </c>
      <c r="D78" s="190">
        <f>'Kontrollküsimustik - eetika'!D78</f>
        <v>2</v>
      </c>
      <c r="E78" s="191" t="str">
        <f>'Kontrollküsimustik - eetika'!E78</f>
        <v>Juhul, kui auditimeeskonna liikmel, selle isiku lähimal pereliikmel või ettevõttel on otsene finantshuvi või oluline kaudne finantshuvi majandusüksuses, millel on auditi kliendis kontrolliv huvi, ja klient on majandusüksuse jaoks oluline, oleks tekkinud omahuvi oht nii märkimisväärne, et ükski kaitsemehhanism ei suudaks vähendada seda ohtu vastuvõetava tasemeni. Seetõttu ei tohi ühelgi järgmistest olla sellist finantshuvi: auditimeeskonna liige; selle isiku lähim pereliige ja ettevõte.</v>
      </c>
      <c r="F78" s="192">
        <f>IF('Kontrollküsimustik - eetika'!K78='Kontrollküsimustik - eetika'!$L$1,"",'Kontrollküsimustik - eetika'!K78)</f>
      </c>
      <c r="G78" s="192">
        <f>IF('Kontrollküsimustik - eetika'!J78='Kontrollküsimustik - eetika'!$L$1,"",'Kontrollküsimustik - eetika'!J78)</f>
      </c>
      <c r="H78" s="225">
        <f t="shared" si="1"/>
      </c>
      <c r="I78" s="220">
        <f>IF('Kontrollküsimustik - eetika'!G78="x","x","")</f>
      </c>
      <c r="J78" s="220">
        <f>IF('Kontrollküsimustik - eetika'!H78="x","x","")</f>
      </c>
    </row>
    <row r="79" spans="1:10" ht="64.5">
      <c r="A79" s="190">
        <f>'Kontrollküsimustik - eetika'!A79</f>
        <v>71</v>
      </c>
      <c r="B79" s="191">
        <f>IF('Kontrollküsimustik - eetika'!B79='Kontrollküsimustik - eetika'!$K$1,"",'Kontrollküsimustik - eetika'!B79)</f>
      </c>
      <c r="C79" s="191" t="str">
        <f>'Kontrollküsimustik - eetika'!C79</f>
        <v>290.116</v>
      </c>
      <c r="D79" s="190">
        <f>'Kontrollküsimustik - eetika'!D79</f>
        <v>2</v>
      </c>
      <c r="E79" s="191" t="str">
        <f>'Kontrollküsimustik - eetika'!E79</f>
        <v>Juhul, kui ettevõte või partner või ettevõtte töötaja või selle isiku lähim pereliige omandab otsese finantshuvi või olulise kaudse finantshuvi auditi kliendis näiteks päranduse või kingituse teel või ettevõtete ühinemise tulemusel, ja sellise huvi omamine ei oleks lubatud, siis:</v>
      </c>
      <c r="F79" s="192">
        <f>IF('Kontrollküsimustik - eetika'!K79='Kontrollküsimustik - eetika'!$L$1,"",'Kontrollküsimustik - eetika'!K79)</f>
      </c>
      <c r="G79" s="192">
        <f>IF('Kontrollküsimustik - eetika'!J79='Kontrollküsimustik - eetika'!$L$1,"",'Kontrollküsimustik - eetika'!J79)</f>
      </c>
      <c r="H79" s="225">
        <f t="shared" si="1"/>
      </c>
      <c r="I79" s="220">
        <f>IF('Kontrollküsimustik - eetika'!G79="x","x","")</f>
      </c>
      <c r="J79" s="220">
        <f>IF('Kontrollküsimustik - eetika'!H79="x","x","")</f>
      </c>
    </row>
    <row r="80" spans="1:10" ht="39">
      <c r="A80" s="190">
        <f>'Kontrollküsimustik - eetika'!A80</f>
        <v>72</v>
      </c>
      <c r="B80" s="191">
        <f>IF('Kontrollküsimustik - eetika'!B80='Kontrollküsimustik - eetika'!$K$1,"",'Kontrollküsimustik - eetika'!B80)</f>
      </c>
      <c r="C80" s="191" t="str">
        <f>'Kontrollküsimustik - eetika'!C80</f>
        <v>290.116</v>
      </c>
      <c r="D80" s="190">
        <f>'Kontrollküsimustik - eetika'!D80</f>
        <v>2</v>
      </c>
      <c r="E80" s="191" t="str">
        <f>'Kontrollküsimustik - eetika'!E80</f>
        <v>(a) juhul, kui huvi omandab ettevõte, peab finantshuvist otsekohe vabanema või vabanema kaudse finantshuvi piisavast osast nii, et järelejääv huvi ei ole enam oluline;</v>
      </c>
      <c r="F80" s="192">
        <f>IF('Kontrollküsimustik - eetika'!K80='Kontrollküsimustik - eetika'!$L$1,"",'Kontrollküsimustik - eetika'!K80)</f>
      </c>
      <c r="G80" s="192">
        <f>IF('Kontrollküsimustik - eetika'!J80='Kontrollküsimustik - eetika'!$L$1,"",'Kontrollküsimustik - eetika'!J80)</f>
      </c>
      <c r="H80" s="225">
        <f t="shared" si="1"/>
      </c>
      <c r="I80" s="220">
        <f>IF('Kontrollküsimustik - eetika'!G80="x","x","")</f>
      </c>
      <c r="J80" s="220">
        <f>IF('Kontrollküsimustik - eetika'!H80="x","x","")</f>
      </c>
    </row>
    <row r="81" spans="1:10" ht="64.5">
      <c r="A81" s="190">
        <f>'Kontrollküsimustik - eetika'!A81</f>
        <v>73</v>
      </c>
      <c r="B81" s="191">
        <f>IF('Kontrollküsimustik - eetika'!B81='Kontrollküsimustik - eetika'!$K$1,"",'Kontrollküsimustik - eetika'!B81)</f>
      </c>
      <c r="C81" s="191" t="str">
        <f>'Kontrollküsimustik - eetika'!C81</f>
        <v>290.116</v>
      </c>
      <c r="D81" s="190">
        <f>'Kontrollküsimustik - eetika'!D81</f>
        <v>2</v>
      </c>
      <c r="E81" s="191" t="str">
        <f>'Kontrollküsimustik - eetika'!E81</f>
        <v>(b) juhul, kui huvi omandab auditimeeskonna liige või selle isiku lähim pereliige, siis peab finantshuvi omandanud isik finantshuvist otsekohe vabanema või vabanema kaudse finantshuvi piisavast osast nii, et järelejääv huvi ei ole enam oluline või</v>
      </c>
      <c r="F81" s="192">
        <f>IF('Kontrollküsimustik - eetika'!K81='Kontrollküsimustik - eetika'!$L$1,"",'Kontrollküsimustik - eetika'!K81)</f>
      </c>
      <c r="G81" s="192">
        <f>IF('Kontrollküsimustik - eetika'!J81='Kontrollküsimustik - eetika'!$L$1,"",'Kontrollküsimustik - eetika'!J81)</f>
      </c>
      <c r="H81" s="225">
        <f t="shared" si="1"/>
      </c>
      <c r="I81" s="220">
        <f>IF('Kontrollküsimustik - eetika'!G81="x","x","")</f>
      </c>
      <c r="J81" s="220">
        <f>IF('Kontrollküsimustik - eetika'!H81="x","x","")</f>
      </c>
    </row>
    <row r="82" spans="1:10" ht="90">
      <c r="A82" s="190">
        <f>'Kontrollküsimustik - eetika'!A82</f>
        <v>74</v>
      </c>
      <c r="B82" s="191">
        <f>IF('Kontrollküsimustik - eetika'!B82='Kontrollküsimustik - eetika'!$K$1,"",'Kontrollküsimustik - eetika'!B82)</f>
      </c>
      <c r="C82" s="191" t="str">
        <f>'Kontrollküsimustik - eetika'!C82</f>
        <v>290.116</v>
      </c>
      <c r="D82" s="190">
        <f>'Kontrollküsimustik - eetika'!D82</f>
        <v>2</v>
      </c>
      <c r="E82" s="191" t="str">
        <f>'Kontrollküsimustik - eetika'!E82</f>
        <v>(c) juhul, kui huvi omandab isik, kes ei ole auditimeeskonna liige, või selle isiku lähim pereliige, peab finantshuvist vabanema niipea kui võimalik või vabanema kaudse finantshuvi piisavast osast nii, et järelejääv huvi ei ole enam oluline. Finantshuvist vabanemist oodates peab kindlaks määrama, kas mis tahes kaitsemehhanismid on vajalikud.</v>
      </c>
      <c r="F82" s="192">
        <f>IF('Kontrollküsimustik - eetika'!K82='Kontrollküsimustik - eetika'!$L$1,"",'Kontrollküsimustik - eetika'!K82)</f>
      </c>
      <c r="G82" s="192">
        <f>IF('Kontrollküsimustik - eetika'!J82='Kontrollküsimustik - eetika'!$L$1,"",'Kontrollküsimustik - eetika'!J82)</f>
      </c>
      <c r="H82" s="225">
        <f t="shared" si="1"/>
      </c>
      <c r="I82" s="220">
        <f>IF('Kontrollküsimustik - eetika'!G82="x","x","")</f>
      </c>
      <c r="J82" s="220">
        <f>IF('Kontrollküsimustik - eetika'!H82="x","x","")</f>
      </c>
    </row>
    <row r="83" spans="1:10" ht="51.75">
      <c r="A83" s="190">
        <f>'Kontrollküsimustik - eetika'!A83</f>
        <v>75</v>
      </c>
      <c r="B83" s="191">
        <f>IF('Kontrollküsimustik - eetika'!B83='Kontrollküsimustik - eetika'!$K$1,"",'Kontrollküsimustik - eetika'!B83)</f>
      </c>
      <c r="C83" s="191" t="str">
        <f>'Kontrollküsimustik - eetika'!C83</f>
        <v>290.117</v>
      </c>
      <c r="D83" s="190">
        <f>'Kontrollküsimustik - eetika'!D83</f>
        <v>2</v>
      </c>
      <c r="E83" s="191" t="str">
        <f>'Kontrollküsimustik - eetika'!E83</f>
        <v>Kui ilmneb käesoleva peatüki tahtmatu rikkumine seoses finantshuviga auditi kliendis, mida ei peeta sõltumatust rikkuvaks, peab ettevõte kindlaks määrama, kas arutada asjaolu isikutega, kelle ülesandeks on valitsemine.</v>
      </c>
      <c r="F83" s="192">
        <f>IF('Kontrollküsimustik - eetika'!K83='Kontrollküsimustik - eetika'!$L$1,"",'Kontrollküsimustik - eetika'!K83)</f>
      </c>
      <c r="G83" s="192">
        <f>IF('Kontrollküsimustik - eetika'!J83='Kontrollküsimustik - eetika'!$L$1,"",'Kontrollküsimustik - eetika'!J83)</f>
      </c>
      <c r="H83" s="225">
        <f t="shared" si="1"/>
      </c>
      <c r="I83" s="220">
        <f>IF('Kontrollküsimustik - eetika'!G83="x","x","")</f>
      </c>
      <c r="J83" s="220">
        <f>IF('Kontrollküsimustik - eetika'!H83="x","x","")</f>
      </c>
    </row>
    <row r="84" spans="1:10" ht="141">
      <c r="A84" s="190">
        <f>'Kontrollküsimustik - eetika'!A84</f>
        <v>76</v>
      </c>
      <c r="B84" s="191" t="str">
        <f>IF('Kontrollküsimustik - eetika'!B84='Kontrollküsimustik - eetika'!$K$1,"",'Kontrollküsimustik - eetika'!B84)</f>
        <v>Laenud ja garantiid</v>
      </c>
      <c r="C84" s="191" t="str">
        <f>'Kontrollküsimustik - eetika'!C84</f>
        <v>290.118</v>
      </c>
      <c r="D84" s="190">
        <f>'Kontrollküsimustik - eetika'!D84</f>
        <v>3</v>
      </c>
      <c r="E84" s="191" t="str">
        <f>'Kontrollküsimustik - eetika'!E84</f>
        <v>Auditi kliendi, mis on pank või sarnane institutsioon, poolt auditimeeskonna liikmele või selle isiku lähimale pereliikmele või ettevõttele antud laen või laenugarantii võib tekitada ohu sõltumatusele. Juhul, kui laen või laenugarantii ei ole antud tavapäraste laenuandmise protseduuride, tingimuste ja nõuete kohaselt, tekitataks nii märkimisväärne omahuvi oht, et ükski kaitsemehhanism ei suudaks ohtu vähendada vastuvõetava tasemeni. Seega ei tohi auditimeeskonna liige, selle isiku lähim pereliige ega ettevõte sellist laenu või laenugarantiid vastu võtta.</v>
      </c>
      <c r="F84" s="192">
        <f>IF('Kontrollküsimustik - eetika'!K84='Kontrollküsimustik - eetika'!$L$1,"",'Kontrollküsimustik - eetika'!K84)</f>
      </c>
      <c r="G84" s="192">
        <f>IF('Kontrollküsimustik - eetika'!J84='Kontrollküsimustik - eetika'!$L$1,"",'Kontrollküsimustik - eetika'!J84)</f>
      </c>
      <c r="H84" s="225">
        <f t="shared" si="1"/>
      </c>
      <c r="I84" s="220">
        <f>IF('Kontrollküsimustik - eetika'!G84="x","x","")</f>
      </c>
      <c r="J84" s="220">
        <f>IF('Kontrollküsimustik - eetika'!H84="x","x","")</f>
      </c>
    </row>
    <row r="85" spans="1:10" ht="192">
      <c r="A85" s="190">
        <f>'Kontrollküsimustik - eetika'!A85</f>
        <v>77</v>
      </c>
      <c r="B85" s="191" t="str">
        <f>IF('Kontrollküsimustik - eetika'!B85='Kontrollküsimustik - eetika'!$K$1,"",'Kontrollküsimustik - eetika'!B85)</f>
        <v>Ärisuhted</v>
      </c>
      <c r="C85" s="191" t="str">
        <f>'Kontrollküsimustik - eetika'!C85</f>
        <v>290.124</v>
      </c>
      <c r="D85" s="190">
        <f>'Kontrollküsimustik - eetika'!D85</f>
        <v>3</v>
      </c>
      <c r="E85" s="191" t="str">
        <f>'Kontrollküsimustik - eetika'!E85</f>
        <v>Lähedane ärisuhe ettevõtte või auditimeeskonna liikme või selle isiku lähima
pereliikme ja auditi kliendi või selle juhtkonna vahel tekib kommertssuhtest või
ühisest finantshuvist ja võib tekitada omahuvi või hirmutamise ohtusid. Välja arvatud juhul, kui mis tahes finantshuvi on ebaoluline ja ärisuhe on ettevõtte ja kliendi või selle juhtkonna jaoks mittemärkimisväärne, oleks tekkinud omahuvi oht nii märkimisväärne, et ükski kaitsemehhanism ei suudaks ohtu vähendada vastuvõetava tasemeni. Seetõttu, välja arvatud juhul, kui finantshuvi on ebaoluline ja ärisuhe on mittemärkimisväärne, ei tohi sellist ärisuhet sõlmida või peab suhet vähendama mittemärkimisväärse tasemeni või suhte lõpetama.</v>
      </c>
      <c r="F85" s="192">
        <f>IF('Kontrollküsimustik - eetika'!K85='Kontrollküsimustik - eetika'!$L$1,"",'Kontrollküsimustik - eetika'!K85)</f>
      </c>
      <c r="G85" s="192">
        <f>IF('Kontrollküsimustik - eetika'!J85='Kontrollküsimustik - eetika'!$L$1,"",'Kontrollküsimustik - eetika'!J85)</f>
      </c>
      <c r="H85" s="225">
        <f t="shared" si="1"/>
      </c>
      <c r="I85" s="220">
        <f>IF('Kontrollküsimustik - eetika'!G85="x","x","")</f>
      </c>
      <c r="J85" s="220">
        <f>IF('Kontrollküsimustik - eetika'!H85="x","x","")</f>
      </c>
    </row>
    <row r="86" spans="1:10" ht="51.75">
      <c r="A86" s="190">
        <f>'Kontrollküsimustik - eetika'!A86</f>
        <v>78</v>
      </c>
      <c r="B86" s="191">
        <f>IF('Kontrollküsimustik - eetika'!B86='Kontrollküsimustik - eetika'!$K$1,"",'Kontrollküsimustik - eetika'!B86)</f>
      </c>
      <c r="C86" s="191" t="str">
        <f>'Kontrollküsimustik - eetika'!C86</f>
        <v>290.124</v>
      </c>
      <c r="D86" s="190">
        <f>'Kontrollküsimustik - eetika'!D86</f>
        <v>2</v>
      </c>
      <c r="E86" s="191" t="str">
        <f>'Kontrollküsimustik - eetika'!E86</f>
        <v>Auditimeeskonna liikme puhul, välja arvatud juhul, kui mis tahes selline finantshuvi on ebaoluline ja suhe on selle liikme jaoks mittemärkimisväärne, peab isiku auditimeeskonnast eemaldama.</v>
      </c>
      <c r="F86" s="192">
        <f>IF('Kontrollküsimustik - eetika'!K86='Kontrollküsimustik - eetika'!$L$1,"",'Kontrollküsimustik - eetika'!K86)</f>
      </c>
      <c r="G86" s="192">
        <f>IF('Kontrollküsimustik - eetika'!J86='Kontrollküsimustik - eetika'!$L$1,"",'Kontrollküsimustik - eetika'!J86)</f>
      </c>
      <c r="H86" s="225">
        <f t="shared" si="1"/>
      </c>
      <c r="I86" s="220">
        <f>IF('Kontrollküsimustik - eetika'!G86="x","x","")</f>
      </c>
      <c r="J86" s="220">
        <f>IF('Kontrollküsimustik - eetika'!H86="x","x","")</f>
      </c>
    </row>
    <row r="87" spans="1:10" ht="128.25">
      <c r="A87" s="190">
        <f>'Kontrollküsimustik - eetika'!A87</f>
        <v>79</v>
      </c>
      <c r="B87" s="191" t="str">
        <f>IF('Kontrollküsimustik - eetika'!B87='Kontrollküsimustik - eetika'!$K$1,"",'Kontrollküsimustik - eetika'!B87)</f>
        <v>Perekondlikud ja isiklikud suhted</v>
      </c>
      <c r="C87" s="191" t="str">
        <f>'Kontrollküsimustik - eetika'!C87</f>
        <v>290.128</v>
      </c>
      <c r="D87" s="190">
        <f>'Kontrollküsimustik - eetika'!D87</f>
        <v>2</v>
      </c>
      <c r="E87" s="191" t="str">
        <f>'Kontrollküsimustik - eetika'!E87</f>
        <v>Kui auditimeeskonna liikme lähim pereliige on:
(a) auditi kliendi direktor või ametnik või
(b) töötaja ametikohal, kus avaldada märkimisväärset mõju kliendi arvestusandmete või nende finantsaruannete koostamisele, mille kohta ettevõte arvamust avaldab,
või oli sellisel ametikohal mis tahes perioodi jooksul, mida töövõtt või finantsaruanded hõlmavad, saab ohtusid sõltumatusele vähendada vastuvõetava tasemeni ainult isiku eemaldamisega auditimeeskonnast. Seega ei tohi ükski sellist suhet omav isik olla auditimeeskonna liige.</v>
      </c>
      <c r="F87" s="192">
        <f>IF('Kontrollküsimustik - eetika'!K87='Kontrollküsimustik - eetika'!$L$1,"",'Kontrollküsimustik - eetika'!K87)</f>
      </c>
      <c r="G87" s="192">
        <f>IF('Kontrollküsimustik - eetika'!J87='Kontrollküsimustik - eetika'!$L$1,"",'Kontrollküsimustik - eetika'!J87)</f>
      </c>
      <c r="H87" s="225">
        <f t="shared" si="1"/>
      </c>
      <c r="I87" s="220">
        <f>IF('Kontrollküsimustik - eetika'!G87="x","x","")</f>
      </c>
      <c r="J87" s="220">
        <f>IF('Kontrollküsimustik - eetika'!H87="x","x","")</f>
      </c>
    </row>
    <row r="88" spans="1:10" ht="268.5">
      <c r="A88" s="190">
        <f>'Kontrollküsimustik - eetika'!A88</f>
        <v>80</v>
      </c>
      <c r="B88" s="191">
        <f>IF('Kontrollküsimustik - eetika'!B88='Kontrollküsimustik - eetika'!$K$1,"",'Kontrollküsimustik - eetika'!B88)</f>
      </c>
      <c r="C88" s="191" t="str">
        <f>'Kontrollküsimustik - eetika'!C88</f>
        <v>290.133</v>
      </c>
      <c r="D88" s="190">
        <f>'Kontrollküsimustik - eetika'!D88</f>
        <v>2</v>
      </c>
      <c r="E88" s="191" t="str">
        <f>'Kontrollküsimustik - eetika'!E88</f>
        <v>Kui ilmneb tahtmatu rikkumine seoses perekondlike ja isiklike suhetega, ei peeta seda sõltumatust rikkuvaks juhul, kui:
(a) ettevõte on kehtestanud poliitikad ja protseduurid, millega nõutakse ettevõtte kohest teavitamist mis tahes rikkumistest, mis tulenevad muudatustest nende lähimate või lähemate pereliikmete tööalases staatuses või muudest isiklikest suhetest, mis tekitavad ohtusid sõltumatusele;
(b) tahtmatu rikkumine on seotud auditimeeskonna liikme lähima pereliikme saamisega auditi kliendi direktoriks või ametnikuks, või olemisega ametikohal, kus avaldada märkimisväärset mõju kliendi arvestusandmete või nende finantsaruannete koostamisele, mille kohta ettevõte arvamust avaldab ja relevantne kutsealaspetsialist eemaldatakse auditimeeskonnast ja
(c) vajaduse korral rakendab ettevõte muid kaitsemehhanisme mis tahes ülejäänud ohu vähendamiseks vastuvõetava tasemeni.
Ettevõte peab kindlaks määrama, kas arutada asjaolu isikutega, kelle ülesandeks on valitsemine.</v>
      </c>
      <c r="F88" s="192">
        <f>IF('Kontrollküsimustik - eetika'!K88='Kontrollküsimustik - eetika'!$L$1,"",'Kontrollküsimustik - eetika'!K88)</f>
      </c>
      <c r="G88" s="192">
        <f>IF('Kontrollküsimustik - eetika'!J88='Kontrollküsimustik - eetika'!$L$1,"",'Kontrollküsimustik - eetika'!J88)</f>
      </c>
      <c r="H88" s="225">
        <f t="shared" si="1"/>
      </c>
      <c r="I88" s="220">
        <f>IF('Kontrollküsimustik - eetika'!G88="x","x","")</f>
      </c>
      <c r="J88" s="220">
        <f>IF('Kontrollküsimustik - eetika'!H88="x","x","")</f>
      </c>
    </row>
    <row r="89" spans="1:10" ht="243">
      <c r="A89" s="190">
        <f>'Kontrollküsimustik - eetika'!A89</f>
        <v>81</v>
      </c>
      <c r="B89" s="191" t="str">
        <f>IF('Kontrollküsimustik - eetika'!B89='Kontrollküsimustik - eetika'!$K$1,"",'Kontrollküsimustik - eetika'!B89)</f>
        <v>Töötamine auditi kliendi juures</v>
      </c>
      <c r="C89" s="191" t="str">
        <f>'Kontrollküsimustik - eetika'!C89</f>
        <v>290.135</v>
      </c>
      <c r="D89" s="190">
        <f>'Kontrollküsimustik - eetika'!D89</f>
        <v>3</v>
      </c>
      <c r="E89" s="191" t="str">
        <f>'Kontrollküsimustik - eetika'!E89</f>
        <v>Juhul, kui endine auditimeeskonna liige või ettevõtte partner on asunud tööle auditi kliendi juurde sellisel ametikohal ja säilivad märkimisväärsed sidemed ettevõtte ja selle isiku vahel, oleks oht nii märkimisväärne, et ükski kaitsemehhanism ei suudaks ohtu vähendada vastuvõetava tasemeni. Seetõttu juhul, kui endine auditimeeskonna liige või partner asub kliendi juurde tööle direktori või ametnikuna, või töötajana ametikohal, kus avaldada otsest ja märkimisväärset mõju kliendi arvestusandmete või nende finantsaruannete koostamisele, mille kohta ettevõte arvamust avaldab, peetakse sõltumatust ohustatuks, välja arvatud juhul, kui:
(a) isikul ei ole õigust saada ettevõttelt mis tahes hüvitisi või makseid, välja arvatud juhul, kui neid tehakse kooskõlas eelnevalt kindlaksmääratud ja fikseeritud kokkulepetega, ja mis tahes summa, mis isikule võlgu ollakse, ei ole ettevõtte jaoks oluline ja
(b) isik ei jätka osalemist või ei näi osalevat ettevõtte äri- või kutsealastes tegevustes.</v>
      </c>
      <c r="F89" s="192">
        <f>IF('Kontrollküsimustik - eetika'!K89='Kontrollküsimustik - eetika'!$L$1,"",'Kontrollküsimustik - eetika'!K89)</f>
      </c>
      <c r="G89" s="192">
        <f>IF('Kontrollküsimustik - eetika'!J89='Kontrollküsimustik - eetika'!$L$1,"",'Kontrollküsimustik - eetika'!J89)</f>
      </c>
      <c r="H89" s="225">
        <f t="shared" si="1"/>
      </c>
      <c r="I89" s="220">
        <f>IF('Kontrollküsimustik - eetika'!G89="x","x","")</f>
      </c>
      <c r="J89" s="220">
        <f>IF('Kontrollküsimustik - eetika'!H89="x","x","")</f>
      </c>
    </row>
    <row r="90" spans="1:10" ht="128.25">
      <c r="A90" s="190">
        <f>'Kontrollküsimustik - eetika'!A90</f>
        <v>82</v>
      </c>
      <c r="B90" s="191">
        <f>IF('Kontrollküsimustik - eetika'!B90='Kontrollküsimustik - eetika'!$K$1,"",'Kontrollküsimustik - eetika'!B90)</f>
      </c>
      <c r="C90" s="191" t="str">
        <f>'Kontrollküsimustik - eetika'!C90</f>
        <v>290.138</v>
      </c>
      <c r="D90" s="190">
        <f>'Kontrollküsimustik - eetika'!D90</f>
        <v>2</v>
      </c>
      <c r="E90" s="191" t="str">
        <f>'Kontrollküsimustik - eetika'!E90</f>
        <v>Omahuvi oht tekib siis, kui auditimeeskonna liige osaleb auditi töövõtus teades, et auditimeeskonna liige mingil ajal tulevikus asub või võib asuda tööle kliendi juurde. Ettevõtte poliitikate ja protseduuridega peab nõudma, et auditimeeskonna liikmed teavitaksid ettevõtet siis, kui asuvad kliendiga läbirääkimistesse töölevõtu üle. Sellise teate saamisel peab hindama ohu märkimisväärsust ja vajaduse korral rakendama kaitsemehhanisme ohu kõrvaldamiseks või selle vähendamiseks vastuvõetava tasemeni.</v>
      </c>
      <c r="F90" s="192">
        <f>IF('Kontrollküsimustik - eetika'!K90='Kontrollküsimustik - eetika'!$L$1,"",'Kontrollküsimustik - eetika'!K90)</f>
      </c>
      <c r="G90" s="192">
        <f>IF('Kontrollküsimustik - eetika'!J90='Kontrollküsimustik - eetika'!$L$1,"",'Kontrollküsimustik - eetika'!J90)</f>
      </c>
      <c r="H90" s="225">
        <f t="shared" si="1"/>
      </c>
      <c r="I90" s="220">
        <f>IF('Kontrollküsimustik - eetika'!G90="x","x","")</f>
      </c>
      <c r="J90" s="220">
        <f>IF('Kontrollküsimustik - eetika'!H90="x","x","")</f>
      </c>
    </row>
    <row r="91" spans="1:10" ht="51.75">
      <c r="A91" s="190">
        <f>'Kontrollküsimustik - eetika'!A91</f>
        <v>83</v>
      </c>
      <c r="B91" s="191" t="str">
        <f>IF('Kontrollküsimustik - eetika'!B91='Kontrollküsimustik - eetika'!$K$1,"",'Kontrollküsimustik - eetika'!B91)</f>
        <v>Töötajaskonna ajutised töölesuunamised</v>
      </c>
      <c r="C91" s="191" t="str">
        <f>'Kontrollküsimustik - eetika'!C91</f>
        <v>290.142</v>
      </c>
      <c r="D91" s="190">
        <f>'Kontrollküsimustik - eetika'!D91</f>
        <v>2</v>
      </c>
      <c r="E91" s="191" t="str">
        <f>'Kontrollküsimustik - eetika'!E91</f>
        <v>Ettevõtte poolt töötajaskonna laenamine auditi kliendile võib tekitada eneseülevaatuse ohu. Sellist abi võib anda, kuid ainult lühiajaliselt ja ettevõtte personal ei tohi olla kaasatud:</v>
      </c>
      <c r="F91" s="192">
        <f>IF('Kontrollküsimustik - eetika'!K91='Kontrollküsimustik - eetika'!$L$1,"",'Kontrollküsimustik - eetika'!K91)</f>
      </c>
      <c r="G91" s="192">
        <f>IF('Kontrollküsimustik - eetika'!J91='Kontrollküsimustik - eetika'!$L$1,"",'Kontrollküsimustik - eetika'!J91)</f>
      </c>
      <c r="H91" s="225">
        <f t="shared" si="1"/>
      </c>
      <c r="I91" s="220">
        <f>IF('Kontrollküsimustik - eetika'!G91="x","x","")</f>
      </c>
      <c r="J91" s="220">
        <f>IF('Kontrollküsimustik - eetika'!H91="x","x","")</f>
      </c>
    </row>
    <row r="92" spans="1:10" ht="26.25">
      <c r="A92" s="190">
        <f>'Kontrollküsimustik - eetika'!A92</f>
        <v>84</v>
      </c>
      <c r="B92" s="191">
        <f>IF('Kontrollküsimustik - eetika'!B92='Kontrollküsimustik - eetika'!$K$1,"",'Kontrollküsimustik - eetika'!B92)</f>
      </c>
      <c r="C92" s="191" t="str">
        <f>'Kontrollküsimustik - eetika'!C92</f>
        <v>290.142</v>
      </c>
      <c r="D92" s="190">
        <f>'Kontrollküsimustik - eetika'!D92</f>
        <v>2</v>
      </c>
      <c r="E92" s="191" t="str">
        <f>'Kontrollküsimustik - eetika'!E92</f>
        <v>- kindlust mitteandvate teenuste osutamisse, mida käesoleva peatükiga ei lubataks või</v>
      </c>
      <c r="F92" s="192">
        <f>IF('Kontrollküsimustik - eetika'!K92='Kontrollküsimustik - eetika'!$L$1,"",'Kontrollküsimustik - eetika'!K92)</f>
      </c>
      <c r="G92" s="192">
        <f>IF('Kontrollküsimustik - eetika'!J92='Kontrollküsimustik - eetika'!$L$1,"",'Kontrollküsimustik - eetika'!J92)</f>
      </c>
      <c r="H92" s="225">
        <f t="shared" si="1"/>
      </c>
      <c r="I92" s="220">
        <f>IF('Kontrollküsimustik - eetika'!G92="x","x","")</f>
      </c>
      <c r="J92" s="220">
        <f>IF('Kontrollküsimustik - eetika'!H92="x","x","")</f>
      </c>
    </row>
    <row r="93" spans="1:10" ht="15">
      <c r="A93" s="190">
        <f>'Kontrollküsimustik - eetika'!A93</f>
        <v>85</v>
      </c>
      <c r="B93" s="191">
        <f>IF('Kontrollküsimustik - eetika'!B93='Kontrollküsimustik - eetika'!$K$1,"",'Kontrollküsimustik - eetika'!B93)</f>
      </c>
      <c r="C93" s="191" t="str">
        <f>'Kontrollküsimustik - eetika'!C93</f>
        <v>290.142</v>
      </c>
      <c r="D93" s="190">
        <f>'Kontrollküsimustik - eetika'!D93</f>
        <v>2</v>
      </c>
      <c r="E93" s="191" t="str">
        <f>'Kontrollküsimustik - eetika'!E93</f>
        <v>- juhtimisvastutuse endale võtmisse.</v>
      </c>
      <c r="F93" s="192">
        <f>IF('Kontrollküsimustik - eetika'!K93='Kontrollküsimustik - eetika'!$L$1,"",'Kontrollküsimustik - eetika'!K93)</f>
      </c>
      <c r="G93" s="192">
        <f>IF('Kontrollküsimustik - eetika'!J93='Kontrollküsimustik - eetika'!$L$1,"",'Kontrollküsimustik - eetika'!J93)</f>
      </c>
      <c r="H93" s="225">
        <f t="shared" si="1"/>
      </c>
      <c r="I93" s="220">
        <f>IF('Kontrollküsimustik - eetika'!G93="x","x","")</f>
      </c>
      <c r="J93" s="220">
        <f>IF('Kontrollküsimustik - eetika'!H93="x","x","")</f>
      </c>
    </row>
    <row r="94" spans="1:10" ht="128.25">
      <c r="A94" s="190">
        <f>'Kontrollküsimustik - eetika'!A94</f>
        <v>86</v>
      </c>
      <c r="B94" s="191" t="str">
        <f>IF('Kontrollküsimustik - eetika'!B94='Kontrollküsimustik - eetika'!$K$1,"",'Kontrollküsimustik - eetika'!B94)</f>
        <v>Hiljutine teenistus auditi kliendi juures</v>
      </c>
      <c r="C94" s="191" t="str">
        <f>'Kontrollküsimustik - eetika'!C94</f>
        <v>290.144</v>
      </c>
      <c r="D94" s="190">
        <f>'Kontrollküsimustik - eetika'!D94</f>
        <v>2</v>
      </c>
      <c r="E94" s="191" t="str">
        <f>'Kontrollküsimustik - eetika'!E94</f>
        <v>Juhul, kui auditimeeskonna liige oli auditi aruandega hõlmatud perioodi jooksul olnud teenistuses auditi kliendi ametniku või direktorina, või oli töötaja ametikohal, kus avaldada märkimisväärset mõju kliendi arvestusandmete või nende finantsaruannete koostamisele, mille kohta ettevõte arvamust avaldab, oleks tekkiv oht nii märkimisväärne, et ükski kaitsemehhanism ei suudaks ohtu vähendada vastuvõetava tasemeni. Järelikult ei tohi selliseid isikuid auditimeeskonda määrata.</v>
      </c>
      <c r="F94" s="192">
        <f>IF('Kontrollküsimustik - eetika'!K94='Kontrollküsimustik - eetika'!$L$1,"",'Kontrollküsimustik - eetika'!K94)</f>
      </c>
      <c r="G94" s="192">
        <f>IF('Kontrollküsimustik - eetika'!J94='Kontrollküsimustik - eetika'!$L$1,"",'Kontrollküsimustik - eetika'!J94)</f>
      </c>
      <c r="H94" s="225">
        <f t="shared" si="1"/>
      </c>
      <c r="I94" s="220">
        <f>IF('Kontrollküsimustik - eetika'!G94="x","x","")</f>
      </c>
      <c r="J94" s="220">
        <f>IF('Kontrollküsimustik - eetika'!H94="x","x","")</f>
      </c>
    </row>
    <row r="95" spans="1:10" ht="39">
      <c r="A95" s="190">
        <f>'Kontrollküsimustik - eetika'!A95</f>
        <v>87</v>
      </c>
      <c r="B95" s="191" t="str">
        <f>IF('Kontrollküsimustik - eetika'!B95='Kontrollküsimustik - eetika'!$K$1,"",'Kontrollküsimustik - eetika'!B95)</f>
        <v>Teenistus auditi kliendi direktori või ametnikuna</v>
      </c>
      <c r="C95" s="191" t="str">
        <f>'Kontrollküsimustik - eetika'!C95</f>
        <v>290.146</v>
      </c>
      <c r="D95" s="190">
        <f>'Kontrollküsimustik - eetika'!D95</f>
        <v>2</v>
      </c>
      <c r="E95" s="191" t="str">
        <f>'Kontrollküsimustik - eetika'!E95</f>
        <v>Ükski partner ega töötaja ei tohi olla teenistuses auditi kliendi direktori või ametnikuna.</v>
      </c>
      <c r="F95" s="192">
        <f>IF('Kontrollküsimustik - eetika'!K95='Kontrollküsimustik - eetika'!$L$1,"",'Kontrollküsimustik - eetika'!K95)</f>
      </c>
      <c r="G95" s="192">
        <f>IF('Kontrollküsimustik - eetika'!J95='Kontrollküsimustik - eetika'!$L$1,"",'Kontrollküsimustik - eetika'!J95)</f>
      </c>
      <c r="H95" s="225">
        <f t="shared" si="1"/>
      </c>
      <c r="I95" s="220">
        <f>IF('Kontrollküsimustik - eetika'!G95="x","x","")</f>
      </c>
      <c r="J95" s="220">
        <f>IF('Kontrollküsimustik - eetika'!H95="x","x","")</f>
      </c>
    </row>
    <row r="96" spans="1:10" ht="90">
      <c r="A96" s="190">
        <f>'Kontrollküsimustik - eetika'!A96</f>
        <v>88</v>
      </c>
      <c r="B96" s="191" t="str">
        <f>IF('Kontrollküsimustik - eetika'!B96='Kontrollküsimustik - eetika'!$K$1,"",'Kontrollküsimustik - eetika'!B96)</f>
        <v>Juhtivtöötajate pikaajaline seotus (sealhulgas partnerite rotatsioon) auditi kliendiga</v>
      </c>
      <c r="C96" s="191" t="str">
        <f>'Kontrollküsimustik - eetika'!C96</f>
        <v>290.150</v>
      </c>
      <c r="D96" s="190">
        <f>'Kontrollküsimustik - eetika'!D96</f>
        <v>2</v>
      </c>
      <c r="E96" s="191" t="str">
        <f>'Kontrollküsimustik - eetika'!E96</f>
        <v>Samade juhtivtöötajate kasutamisega auditi töövõtus pika perioodi jooksul seotud ohtude märkimisväärsust peab hindama ja vajaduse korral rakendama kaitsemehhanisme ohtude kõrvaldamiseks või nende vähendamiseks vastuvõetava tasemeni.</v>
      </c>
      <c r="F96" s="192">
        <f>IF('Kontrollküsimustik - eetika'!K96='Kontrollküsimustik - eetika'!$L$1,"",'Kontrollküsimustik - eetika'!K96)</f>
      </c>
      <c r="G96" s="192">
        <f>IF('Kontrollküsimustik - eetika'!J96='Kontrollküsimustik - eetika'!$L$1,"",'Kontrollküsimustik - eetika'!J96)</f>
      </c>
      <c r="H96" s="225">
        <f t="shared" si="1"/>
      </c>
      <c r="I96" s="220">
        <f>IF('Kontrollküsimustik - eetika'!G96="x","x","")</f>
      </c>
      <c r="J96" s="220">
        <f>IF('Kontrollküsimustik - eetika'!H96="x","x","")</f>
      </c>
    </row>
    <row r="97" spans="1:10" ht="128.25">
      <c r="A97" s="190">
        <f>'Kontrollküsimustik - eetika'!A97</f>
        <v>89</v>
      </c>
      <c r="B97" s="191">
        <f>IF('Kontrollküsimustik - eetika'!B97='Kontrollküsimustik - eetika'!$K$1,"",'Kontrollküsimustik - eetika'!B97)</f>
      </c>
      <c r="C97" s="191" t="str">
        <f>'Kontrollküsimustik - eetika'!C97</f>
        <v>290.151, AudS §59(3)(4)</v>
      </c>
      <c r="D97" s="190">
        <f>'Kontrollküsimustik - eetika'!D97</f>
        <v>2</v>
      </c>
      <c r="E97" s="191" t="str">
        <f>'Kontrollküsimustik - eetika'!E97</f>
        <v>Avaliku huvi majandusüksuse auditi puhul ei tohi isik olla võtmetähtsusega auditipartner rohkem kui seitse aastat. Pärast seda perioodi ei tohi isik olla kliendi jaoks töövõtumeeskonna liige või võtmetähtsusega auditipartner kaks aastat. Selle perioodi jooksul ei tohi isik osaleda majandusüksuse auditis, osutada töövõtu kvaliteedikontrolli, konsulteerida töövõtumeeskonna või kliendiga tehniliste või tööstusharuspetsiifiliste küsimuste, tehingute või sündmuste üle või muul viisil mõjutada töövõtu lõpptulemust.</v>
      </c>
      <c r="F97" s="192">
        <f>IF('Kontrollküsimustik - eetika'!K97='Kontrollküsimustik - eetika'!$L$1,"",'Kontrollküsimustik - eetika'!K97)</f>
      </c>
      <c r="G97" s="192">
        <f>IF('Kontrollküsimustik - eetika'!J97='Kontrollküsimustik - eetika'!$L$1,"",'Kontrollküsimustik - eetika'!J97)</f>
      </c>
      <c r="H97" s="225">
        <f t="shared" si="1"/>
      </c>
      <c r="I97" s="220">
        <f>IF('Kontrollküsimustik - eetika'!G97="x","x","")</f>
      </c>
      <c r="J97" s="220">
        <f>IF('Kontrollküsimustik - eetika'!H97="x","x","")</f>
      </c>
    </row>
    <row r="98" spans="1:10" ht="153.75">
      <c r="A98" s="190">
        <f>'Kontrollküsimustik - eetika'!A98</f>
        <v>90</v>
      </c>
      <c r="B98" s="191">
        <f>IF('Kontrollküsimustik - eetika'!B98='Kontrollküsimustik - eetika'!$K$1,"",'Kontrollküsimustik - eetika'!B98)</f>
      </c>
      <c r="C98" s="191" t="str">
        <f>'Kontrollküsimustik - eetika'!C98</f>
        <v>290.154</v>
      </c>
      <c r="D98" s="190">
        <f>'Kontrollküsimustik - eetika'!D98</f>
        <v>2</v>
      </c>
      <c r="E98" s="191" t="str">
        <f>'Kontrollküsimustik - eetika'!E98</f>
        <v>Juhul, kui isik on olnud võtmetähtsusega auditipartnerina auditi kliendi teenistuses viis või vähem aastat ajaks, millal kliendist saab avaliku huvi majandusüksus, on aastate arv, mille jooksul isik võib jätkata kliendi teenindamist samas rollis, enne kui ta rotatsiooni korras töövõtust lahkub, seitse, miinus juba teenistuses oldud aastate arv. Juhul, kui isik on olnud võtmetähtsusega auditipartnerina auditi kliendi teenistuses kuus või enam aastat ajaks, millal kliendist saab avaliku huvi majandusüksus, võib partner jätkata teenindamist samas rollis maksimaalselt kaks täiendavat aastat, enne kui ta rotatsiooni korras töövõtust lahkub.</v>
      </c>
      <c r="F98" s="192">
        <f>IF('Kontrollküsimustik - eetika'!K98='Kontrollküsimustik - eetika'!$L$1,"",'Kontrollküsimustik - eetika'!K98)</f>
      </c>
      <c r="G98" s="192">
        <f>IF('Kontrollküsimustik - eetika'!J98='Kontrollküsimustik - eetika'!$L$1,"",'Kontrollküsimustik - eetika'!J98)</f>
      </c>
      <c r="H98" s="225">
        <f t="shared" si="1"/>
      </c>
      <c r="I98" s="220">
        <f>IF('Kontrollküsimustik - eetika'!G98="x","x","")</f>
      </c>
      <c r="J98" s="220">
        <f>IF('Kontrollküsimustik - eetika'!H98="x","x","")</f>
      </c>
    </row>
    <row r="99" spans="1:10" ht="90">
      <c r="A99" s="190">
        <f>'Kontrollküsimustik - eetika'!A99</f>
        <v>91</v>
      </c>
      <c r="B99" s="191" t="str">
        <f>IF('Kontrollküsimustik - eetika'!B99='Kontrollküsimustik - eetika'!$K$1,"",'Kontrollküsimustik - eetika'!B99)</f>
        <v>Kindlust mitteandvate teenuste osutamine auditi klientidele</v>
      </c>
      <c r="C99" s="191" t="str">
        <f>'Kontrollküsimustik - eetika'!C99</f>
        <v>290.158</v>
      </c>
      <c r="D99" s="190">
        <f>'Kontrollküsimustik - eetika'!D99</f>
        <v>2</v>
      </c>
      <c r="E99" s="191" t="str">
        <f>'Kontrollküsimustik - eetika'!E99</f>
        <v>Enne, kui ettevõte aktsepteerib töövõtu kindlust mitteandva teenuse osutamiseks auditi kliendile, peab kindlaks määrama, kas sellise teenuse osutamine tekitaks ohu sõltumatusele. Juhul, kui tekib oht, mida ei saa kaitsemehhanismide rakendamisega vastuvõetava tasemeni vähendada, ei tohi kindlust mitteandvat teenust osutada.</v>
      </c>
      <c r="F99" s="192">
        <f>IF('Kontrollküsimustik - eetika'!K99='Kontrollküsimustik - eetika'!$L$1,"",'Kontrollküsimustik - eetika'!K99)</f>
      </c>
      <c r="G99" s="192">
        <f>IF('Kontrollküsimustik - eetika'!J99='Kontrollküsimustik - eetika'!$L$1,"",'Kontrollküsimustik - eetika'!J99)</f>
      </c>
      <c r="H99" s="225">
        <f t="shared" si="1"/>
      </c>
      <c r="I99" s="220">
        <f>IF('Kontrollküsimustik - eetika'!G99="x","x","")</f>
      </c>
      <c r="J99" s="220">
        <f>IF('Kontrollküsimustik - eetika'!H99="x","x","")</f>
      </c>
    </row>
    <row r="100" spans="1:10" ht="26.25">
      <c r="A100" s="190">
        <f>'Kontrollküsimustik - eetika'!A100</f>
        <v>92</v>
      </c>
      <c r="B100" s="191">
        <f>IF('Kontrollküsimustik - eetika'!B100='Kontrollküsimustik - eetika'!$K$1,"",'Kontrollküsimustik - eetika'!B100)</f>
      </c>
      <c r="C100" s="191" t="str">
        <f>'Kontrollküsimustik - eetika'!C100</f>
        <v>290.165</v>
      </c>
      <c r="D100" s="190">
        <f>'Kontrollküsimustik - eetika'!D100</f>
        <v>2</v>
      </c>
      <c r="E100" s="191" t="str">
        <f>'Kontrollküsimustik - eetika'!E100</f>
        <v>Ettevõte ei tohi võtta auditi kliendi eest juhtkonna vastutust.</v>
      </c>
      <c r="F100" s="192">
        <f>IF('Kontrollküsimustik - eetika'!K100='Kontrollküsimustik - eetika'!$L$1,"",'Kontrollküsimustik - eetika'!K100)</f>
      </c>
      <c r="G100" s="192">
        <f>IF('Kontrollküsimustik - eetika'!J100='Kontrollküsimustik - eetika'!$L$1,"",'Kontrollküsimustik - eetika'!J100)</f>
      </c>
      <c r="H100" s="225">
        <f t="shared" si="1"/>
      </c>
      <c r="I100" s="220">
        <f>IF('Kontrollküsimustik - eetika'!G100="x","x","")</f>
      </c>
      <c r="J100" s="220">
        <f>IF('Kontrollküsimustik - eetika'!H100="x","x","")</f>
      </c>
    </row>
    <row r="101" spans="1:10" ht="77.25">
      <c r="A101" s="190">
        <f>'Kontrollküsimustik - eetika'!A101</f>
        <v>93</v>
      </c>
      <c r="B101" s="191">
        <f>IF('Kontrollküsimustik - eetika'!B101='Kontrollküsimustik - eetika'!$K$1,"",'Kontrollküsimustik - eetika'!B101)</f>
      </c>
      <c r="C101" s="191" t="str">
        <f>'Kontrollküsimustik - eetika'!C101</f>
        <v>290.171</v>
      </c>
      <c r="D101" s="190">
        <f>'Kontrollküsimustik - eetika'!D101</f>
        <v>2</v>
      </c>
      <c r="E101" s="191" t="str">
        <f>'Kontrollküsimustik - eetika'!E101</f>
        <v>Ettevõte võib osutada auditi kliendile, mis ei ole avaliku huvi majandusüksus, arvestusandmete ja finantsaruannete koostamisega seonduvaid teenuseid, kui need teenused on rutiinse või mehhaanilise olemusega, niikaua kui mis tahes tekkinud eneseülevaatuse oht on vähendatud vastuvõetava tasemeni.</v>
      </c>
      <c r="F101" s="192">
        <f>IF('Kontrollküsimustik - eetika'!K101='Kontrollküsimustik - eetika'!$L$1,"",'Kontrollküsimustik - eetika'!K101)</f>
      </c>
      <c r="G101" s="192">
        <f>IF('Kontrollküsimustik - eetika'!J101='Kontrollküsimustik - eetika'!$L$1,"",'Kontrollküsimustik - eetika'!J101)</f>
      </c>
      <c r="H101" s="225">
        <f t="shared" si="1"/>
      </c>
      <c r="I101" s="220">
        <f>IF('Kontrollküsimustik - eetika'!G101="x","x","")</f>
      </c>
      <c r="J101" s="220">
        <f>IF('Kontrollküsimustik - eetika'!H101="x","x","")</f>
      </c>
    </row>
    <row r="102" spans="1:10" ht="90">
      <c r="A102" s="190">
        <f>'Kontrollküsimustik - eetika'!A102</f>
        <v>94</v>
      </c>
      <c r="B102" s="191">
        <f>IF('Kontrollküsimustik - eetika'!B102='Kontrollküsimustik - eetika'!$K$1,"",'Kontrollküsimustik - eetika'!B102)</f>
      </c>
      <c r="C102" s="191" t="str">
        <f>'Kontrollküsimustik - eetika'!C102</f>
        <v>290.172</v>
      </c>
      <c r="D102" s="190">
        <f>'Kontrollküsimustik - eetika'!D102</f>
        <v>2</v>
      </c>
      <c r="E102" s="191" t="str">
        <f>'Kontrollküsimustik - eetika'!E102</f>
        <v>Ettevõte ei tohi osutada auditi kliendile, mis on avaliku huvi majandusüksus, arvestusalaseid või raamatupidamisteenuseid, sealhulgas palgaarvestuse teenuseid, või koostada finantsaruandeid, mille kohta ettevõte arvamust avaldab, või finantsaruannete aluseks olevat finantsinformatsiooni, välja arvatud erakorralistes olukordades.</v>
      </c>
      <c r="F102" s="192">
        <f>IF('Kontrollküsimustik - eetika'!K102='Kontrollküsimustik - eetika'!$L$1,"",'Kontrollküsimustik - eetika'!K102)</f>
      </c>
      <c r="G102" s="192">
        <f>IF('Kontrollküsimustik - eetika'!J102='Kontrollküsimustik - eetika'!$L$1,"",'Kontrollküsimustik - eetika'!J102)</f>
      </c>
      <c r="H102" s="225">
        <f t="shared" si="1"/>
      </c>
      <c r="I102" s="220">
        <f>IF('Kontrollküsimustik - eetika'!G102="x","x","")</f>
      </c>
      <c r="J102" s="220">
        <f>IF('Kontrollküsimustik - eetika'!H102="x","x","")</f>
      </c>
    </row>
    <row r="103" spans="1:10" ht="102.75">
      <c r="A103" s="190">
        <f>'Kontrollküsimustik - eetika'!A103</f>
        <v>95</v>
      </c>
      <c r="B103" s="191">
        <f>IF('Kontrollküsimustik - eetika'!B103='Kontrollküsimustik - eetika'!$K$1,"",'Kontrollküsimustik - eetika'!B103)</f>
      </c>
      <c r="C103" s="191" t="str">
        <f>'Kontrollküsimustik - eetika'!C103</f>
        <v>290.179</v>
      </c>
      <c r="D103" s="190">
        <f>'Kontrollküsimustik - eetika'!D103</f>
        <v>2</v>
      </c>
      <c r="E103" s="191" t="str">
        <f>'Kontrollküsimustik - eetika'!E103</f>
        <v>Auditi kliendi puhul, mis ei ole avaliku huvi majandusüksus, kui hindamisteenusel on oluline mõju finantsaruannetele, mille kohta ettevõte arvamust avaldab, ja hindamisega kaasneb märkimisväärsel määral subjektiivsust, ei suuda ükski kaitsemehhanism vähendada eneseülevaatuse ohtu vastuvõetava tasemeni. Seega ei tohi ettevõte auditi kliendile sellist hindamisteenust osutada.</v>
      </c>
      <c r="F103" s="192">
        <f>IF('Kontrollküsimustik - eetika'!K103='Kontrollküsimustik - eetika'!$L$1,"",'Kontrollküsimustik - eetika'!K103)</f>
      </c>
      <c r="G103" s="192">
        <f>IF('Kontrollküsimustik - eetika'!J103='Kontrollküsimustik - eetika'!$L$1,"",'Kontrollküsimustik - eetika'!J103)</f>
      </c>
      <c r="H103" s="225">
        <f t="shared" si="1"/>
      </c>
      <c r="I103" s="220">
        <f>IF('Kontrollküsimustik - eetika'!G103="x","x","")</f>
      </c>
      <c r="J103" s="220">
        <f>IF('Kontrollküsimustik - eetika'!H103="x","x","")</f>
      </c>
    </row>
    <row r="104" spans="1:10" ht="64.5">
      <c r="A104" s="190">
        <f>'Kontrollküsimustik - eetika'!A104</f>
        <v>96</v>
      </c>
      <c r="B104" s="191">
        <f>IF('Kontrollküsimustik - eetika'!B104='Kontrollküsimustik - eetika'!$K$1,"",'Kontrollküsimustik - eetika'!B104)</f>
      </c>
      <c r="C104" s="191" t="str">
        <f>'Kontrollküsimustik - eetika'!C104</f>
        <v>290.180</v>
      </c>
      <c r="D104" s="190">
        <f>'Kontrollküsimustik - eetika'!D104</f>
        <v>2</v>
      </c>
      <c r="E104" s="191" t="str">
        <f>'Kontrollküsimustik - eetika'!E104</f>
        <v>Ettevõte ei tohi osutada hindamisteenuseid auditi kliendile, mis on avaliku huvi majandusüksus juhul, kui hindamistel oleks eraldi või koos oluline mõju finantsaruannetele, mille kohta ettevõte arvamust avaldab.</v>
      </c>
      <c r="F104" s="192">
        <f>IF('Kontrollküsimustik - eetika'!K104='Kontrollküsimustik - eetika'!$L$1,"",'Kontrollküsimustik - eetika'!K104)</f>
      </c>
      <c r="G104" s="192">
        <f>IF('Kontrollküsimustik - eetika'!J104='Kontrollküsimustik - eetika'!$L$1,"",'Kontrollküsimustik - eetika'!J104)</f>
      </c>
      <c r="H104" s="225">
        <f t="shared" si="1"/>
      </c>
      <c r="I104" s="220">
        <f>IF('Kontrollküsimustik - eetika'!G104="x","x","")</f>
      </c>
      <c r="J104" s="220">
        <f>IF('Kontrollküsimustik - eetika'!H104="x","x","")</f>
      </c>
    </row>
    <row r="105" spans="1:10" ht="90">
      <c r="A105" s="190">
        <f>'Kontrollküsimustik - eetika'!A105</f>
        <v>97</v>
      </c>
      <c r="B105" s="191">
        <f>IF('Kontrollküsimustik - eetika'!B105='Kontrollküsimustik - eetika'!$K$1,"",'Kontrollküsimustik - eetika'!B105)</f>
      </c>
      <c r="C105" s="191" t="str">
        <f>'Kontrollküsimustik - eetika'!C105</f>
        <v>290.185</v>
      </c>
      <c r="D105" s="190">
        <f>'Kontrollküsimustik - eetika'!D105</f>
        <v>2</v>
      </c>
      <c r="E105" s="191" t="str">
        <f>'Kontrollküsimustik - eetika'!E105</f>
        <v>Ettevõte ei tohi auditi kliendi puhul, mis on avaliku huvi majandusüksus, koostada praeguste ja edasilükkunud maksukohustuste (või varade) arvutusi eesmärgiga koostada arvestuskanded, mis on olulised finantsaruannete seisukohast, mille kohta ettevõte arvamust avaldab, välja arvatud erakorralistes olukordades.</v>
      </c>
      <c r="F105" s="192">
        <f>IF('Kontrollküsimustik - eetika'!K105='Kontrollküsimustik - eetika'!$L$1,"",'Kontrollküsimustik - eetika'!K105)</f>
      </c>
      <c r="G105" s="192">
        <f>IF('Kontrollküsimustik - eetika'!J105='Kontrollküsimustik - eetika'!$L$1,"",'Kontrollküsimustik - eetika'!J105)</f>
      </c>
      <c r="H105" s="225">
        <f t="shared" si="1"/>
      </c>
      <c r="I105" s="220">
        <f>IF('Kontrollküsimustik - eetika'!G105="x","x","")</f>
      </c>
      <c r="J105" s="220">
        <f>IF('Kontrollküsimustik - eetika'!H105="x","x","")</f>
      </c>
    </row>
    <row r="106" spans="1:10" ht="166.5">
      <c r="A106" s="190">
        <f>'Kontrollküsimustik - eetika'!A106</f>
        <v>98</v>
      </c>
      <c r="B106" s="191">
        <f>IF('Kontrollküsimustik - eetika'!B106='Kontrollküsimustik - eetika'!$K$1,"",'Kontrollküsimustik - eetika'!B106)</f>
      </c>
      <c r="C106" s="191" t="str">
        <f>'Kontrollküsimustik - eetika'!C106</f>
        <v>290.190</v>
      </c>
      <c r="D106" s="190">
        <f>'Kontrollküsimustik - eetika'!D106</f>
        <v>2</v>
      </c>
      <c r="E106" s="191" t="str">
        <f>'Kontrollküsimustik - eetika'!E106</f>
        <v>Kui maksunõuannete tulemuslikkus sõltub konkreetsest arvestusalasest käsitlusest või esitusest finantsaruannetes ja
(a) auditimeeskonnal on põhjendatud kahtlus vastava arvestusalase käsitluse või esituse asjakohasuse suhtes relevantse finantsaruandluse raamistiku kohaselt ja
(b) maksunõuannete lõpptulemusel või tagajärgedel on oluline mõju finantsaruannetele, mille kohta ettevõte arvamust avaldab,
oleks eneseülevaatuse oht nii märkimisväärne, et ükski kaitsemehhanism ei suudaks ohtu vähendada vastuvõetava tasemeni. Seega ei tohi ettevõte selliseid maksunõuandeid auditi kliendile anda.</v>
      </c>
      <c r="F106" s="192">
        <f>IF('Kontrollküsimustik - eetika'!K106='Kontrollküsimustik - eetika'!$L$1,"",'Kontrollküsimustik - eetika'!K106)</f>
      </c>
      <c r="G106" s="192">
        <f>IF('Kontrollküsimustik - eetika'!J106='Kontrollküsimustik - eetika'!$L$1,"",'Kontrollküsimustik - eetika'!J106)</f>
      </c>
      <c r="H106" s="225">
        <f t="shared" si="1"/>
      </c>
      <c r="I106" s="220">
        <f>IF('Kontrollküsimustik - eetika'!G106="x","x","")</f>
      </c>
      <c r="J106" s="220">
        <f>IF('Kontrollküsimustik - eetika'!H106="x","x","")</f>
      </c>
    </row>
    <row r="107" spans="1:10" ht="102.75">
      <c r="A107" s="190">
        <f>'Kontrollküsimustik - eetika'!A107</f>
        <v>99</v>
      </c>
      <c r="B107" s="191">
        <f>IF('Kontrollküsimustik - eetika'!B107='Kontrollküsimustik - eetika'!$K$1,"",'Kontrollküsimustik - eetika'!B107)</f>
      </c>
      <c r="C107" s="191" t="str">
        <f>'Kontrollküsimustik - eetika'!C107</f>
        <v>290.193</v>
      </c>
      <c r="D107" s="190">
        <f>'Kontrollküsimustik - eetika'!D107</f>
        <v>2</v>
      </c>
      <c r="E107" s="191" t="str">
        <f>'Kontrollküsimustik - eetika'!E107</f>
        <v>Kui maksuteenused sisaldavad tegutsemist auditi kliendi advokaadina maksuküsimuse lahendamisel avaliku vahekohtu või kohtu ees ja asjassepuutuvad summad on olulised finantsaruannete seisukohast, mille kohta ettevõte arvamust avaldab, oleks tekkiv kaitse oht nii märkimisväärne, et ükski kaitsemehhanism ei suudaks ohtu vähendada vastuvõetava tasemeni. Seetõttu ei tohi ettevõte seda tüüpi teenust auditi kliendile osutada.</v>
      </c>
      <c r="F107" s="192">
        <f>IF('Kontrollküsimustik - eetika'!K107='Kontrollküsimustik - eetika'!$L$1,"",'Kontrollküsimustik - eetika'!K107)</f>
      </c>
      <c r="G107" s="192">
        <f>IF('Kontrollküsimustik - eetika'!J107='Kontrollküsimustik - eetika'!$L$1,"",'Kontrollküsimustik - eetika'!J107)</f>
      </c>
      <c r="H107" s="225">
        <f t="shared" si="1"/>
      </c>
      <c r="I107" s="220">
        <f>IF('Kontrollküsimustik - eetika'!G107="x","x","")</f>
      </c>
      <c r="J107" s="220">
        <f>IF('Kontrollküsimustik - eetika'!H107="x","x","")</f>
      </c>
    </row>
    <row r="108" spans="1:10" ht="166.5">
      <c r="A108" s="190">
        <f>'Kontrollküsimustik - eetika'!A108</f>
        <v>100</v>
      </c>
      <c r="B108" s="191">
        <f>IF('Kontrollküsimustik - eetika'!B108='Kontrollküsimustik - eetika'!$K$1,"",'Kontrollküsimustik - eetika'!B108)</f>
      </c>
      <c r="C108" s="191" t="str">
        <f>'Kontrollküsimustik - eetika'!C108</f>
        <v>290.200</v>
      </c>
      <c r="D108" s="190">
        <f>'Kontrollküsimustik - eetika'!D108</f>
        <v>2</v>
      </c>
      <c r="E108" s="191" t="str">
        <f>'Kontrollküsimustik - eetika'!E108</f>
        <v>Auditi kliendi puhul, mis on avaliku huvi majandusüksus, ei tohi ettevõte osutada siseauditi teenuseid, mis on seotud:
(a) märkimisväärse osaga sisekontroll(imehhanism)idest finantsaruandluse üle;
(b) finantsarvestuse süsteemidega, mis tekitavad informatsiooni, mis on eraldi või koondina märkimisväärne kliendi arvestusandmete või finantsaruannete seisukohast, mille kohta ettevõte arvamust avaldab või
(c) summade või avalikustatava informatsiooniga, mis on eraldi või koondina oluline finantsaruannete seisukohast, mille kohta ettevõte arvamust avaldab.</v>
      </c>
      <c r="F108" s="192">
        <f>IF('Kontrollküsimustik - eetika'!K108='Kontrollküsimustik - eetika'!$L$1,"",'Kontrollküsimustik - eetika'!K108)</f>
      </c>
      <c r="G108" s="192">
        <f>IF('Kontrollküsimustik - eetika'!J108='Kontrollküsimustik - eetika'!$L$1,"",'Kontrollküsimustik - eetika'!J108)</f>
      </c>
      <c r="H108" s="225">
        <f t="shared" si="1"/>
      </c>
      <c r="I108" s="220">
        <f>IF('Kontrollküsimustik - eetika'!G108="x","x","")</f>
      </c>
      <c r="J108" s="220">
        <f>IF('Kontrollküsimustik - eetika'!H108="x","x","")</f>
      </c>
    </row>
    <row r="109" spans="1:10" ht="102.75">
      <c r="A109" s="190">
        <f>'Kontrollküsimustik - eetika'!A109</f>
        <v>101</v>
      </c>
      <c r="B109" s="191">
        <f>IF('Kontrollküsimustik - eetika'!B109='Kontrollküsimustik - eetika'!$K$1,"",'Kontrollküsimustik - eetika'!B109)</f>
      </c>
      <c r="C109" s="191" t="str">
        <f>'Kontrollküsimustik - eetika'!C109</f>
        <v>290.206</v>
      </c>
      <c r="D109" s="190">
        <f>'Kontrollküsimustik - eetika'!D109</f>
        <v>2</v>
      </c>
      <c r="E109" s="191" t="str">
        <f>'Kontrollküsimustik - eetika'!E109</f>
        <v>Auditi kliendi puhul, mis on avaliku huvi majandusüksus, ei tohi ettevõte osutada teenuseid, millega kaasneb IT-süsteemide väljatöötamine või rakendamine, mis a) moodustavad märkimisväärse osa sisekontrollist finantsaruandluse üle või b) genereerivad informatsiooni, mis on märkimisväärne kliendi arvestusandmete või finantsaruannete seisukohast, mille kohta ettevõte arvamust avaldab.</v>
      </c>
      <c r="F109" s="192">
        <f>IF('Kontrollküsimustik - eetika'!K109='Kontrollküsimustik - eetika'!$L$1,"",'Kontrollküsimustik - eetika'!K109)</f>
      </c>
      <c r="G109" s="192">
        <f>IF('Kontrollküsimustik - eetika'!J109='Kontrollküsimustik - eetika'!$L$1,"",'Kontrollküsimustik - eetika'!J109)</f>
      </c>
      <c r="H109" s="225">
        <f t="shared" si="1"/>
      </c>
      <c r="I109" s="220">
        <f>IF('Kontrollküsimustik - eetika'!G109="x","x","")</f>
      </c>
      <c r="J109" s="220">
        <f>IF('Kontrollküsimustik - eetika'!H109="x","x","")</f>
      </c>
    </row>
    <row r="110" spans="1:10" ht="102.75">
      <c r="A110" s="190">
        <f>'Kontrollküsimustik - eetika'!A110</f>
        <v>102</v>
      </c>
      <c r="B110" s="191">
        <f>IF('Kontrollküsimustik - eetika'!B110='Kontrollküsimustik - eetika'!$K$1,"",'Kontrollküsimustik - eetika'!B110)</f>
      </c>
      <c r="C110" s="191" t="str">
        <f>'Kontrollküsimustik - eetika'!C110</f>
        <v>290.211</v>
      </c>
      <c r="D110" s="190">
        <f>'Kontrollküsimustik - eetika'!D110</f>
        <v>2</v>
      </c>
      <c r="E110" s="191" t="str">
        <f>'Kontrollküsimustik - eetika'!E110</f>
        <v>Tegutsemine auditi kliendi jaoks kaitsja rollis vaidluse lahendamisel või kohtuprotsessis siis, kui asjassepuutuvad summad on finantsaruannete seisukohast, mille kohta ettevõte arvamust avaldab, olulised, tekitaks nii märkimisväärseid kaitse ja eneseülevaatuse ohtusid, et ükski kaitsemehhanism ei suudaks ohtu vähendada vastuvõetava tasemeni. Seetõttu ei tohi ettevõte auditi kliendile seda tüüpi teenust osutada.</v>
      </c>
      <c r="F110" s="192">
        <f>IF('Kontrollküsimustik - eetika'!K110='Kontrollküsimustik - eetika'!$L$1,"",'Kontrollküsimustik - eetika'!K110)</f>
      </c>
      <c r="G110" s="192">
        <f>IF('Kontrollküsimustik - eetika'!J110='Kontrollküsimustik - eetika'!$L$1,"",'Kontrollküsimustik - eetika'!J110)</f>
      </c>
      <c r="H110" s="225">
        <f t="shared" si="1"/>
      </c>
      <c r="I110" s="220">
        <f>IF('Kontrollküsimustik - eetika'!G110="x","x","")</f>
      </c>
      <c r="J110" s="220">
        <f>IF('Kontrollküsimustik - eetika'!H110="x","x","")</f>
      </c>
    </row>
    <row r="111" spans="1:10" ht="128.25">
      <c r="A111" s="190">
        <f>'Kontrollküsimustik - eetika'!A111</f>
        <v>103</v>
      </c>
      <c r="B111" s="191">
        <f>IF('Kontrollküsimustik - eetika'!B111='Kontrollküsimustik - eetika'!$K$1,"",'Kontrollküsimustik - eetika'!B111)</f>
      </c>
      <c r="C111" s="191" t="str">
        <f>'Kontrollküsimustik - eetika'!C111</f>
        <v>290.213</v>
      </c>
      <c r="D111" s="190">
        <f>'Kontrollküsimustik - eetika'!D111</f>
        <v>2</v>
      </c>
      <c r="E111" s="191" t="str">
        <f>'Kontrollküsimustik - eetika'!E111</f>
        <v>Ettevõtte partneri või töötaja ametissemääramine auditi kliendi juhtivnõunikuks (General Counsel) õigusküsimustes tekitaks eneseülevaatuse ja kaitse ohtusid, mis on nii märkimisväärsed, et ükski kaitsemehhanism ei suudaks vähendada ohtusid vastuvõetava tasemeni. Juhtivnõuniku ametikoht on üldiselt kõrgema astme juhtkonna ametikoht, millega kaasneb ulatuslik vastutus kompanii õigusküsimuste eest, ja järelikult ei tohi ükski ettevõtte liige võtta sellist ametit vastu auditi kliendi jaoks.</v>
      </c>
      <c r="F111" s="192">
        <f>IF('Kontrollküsimustik - eetika'!K111='Kontrollküsimustik - eetika'!$L$1,"",'Kontrollküsimustik - eetika'!K111)</f>
      </c>
      <c r="G111" s="192">
        <f>IF('Kontrollküsimustik - eetika'!J111='Kontrollküsimustik - eetika'!$L$1,"",'Kontrollküsimustik - eetika'!J111)</f>
      </c>
      <c r="H111" s="225">
        <f t="shared" si="1"/>
      </c>
      <c r="I111" s="220">
        <f>IF('Kontrollküsimustik - eetika'!G111="x","x","")</f>
      </c>
      <c r="J111" s="220">
        <f>IF('Kontrollküsimustik - eetika'!H111="x","x","")</f>
      </c>
    </row>
    <row r="112" spans="1:10" ht="102.75">
      <c r="A112" s="190">
        <f>'Kontrollküsimustik - eetika'!A112</f>
        <v>104</v>
      </c>
      <c r="B112" s="191">
        <f>IF('Kontrollküsimustik - eetika'!B112='Kontrollküsimustik - eetika'!$K$1,"",'Kontrollküsimustik - eetika'!B112)</f>
      </c>
      <c r="C112" s="191" t="str">
        <f>'Kontrollküsimustik - eetika'!C112</f>
        <v>290.214</v>
      </c>
      <c r="D112" s="190">
        <f>'Kontrollküsimustik - eetika'!D112</f>
        <v>2</v>
      </c>
      <c r="E112" s="191" t="str">
        <f>'Kontrollküsimustik - eetika'!E112</f>
        <v>Värbamisteenuste osutamine auditi kliendile võib tekitada omahuvi, lähitutvuse või hirmutamise ohtusid. Mis tahes tekkinud ohu märkimisväärsust peab hindama ja vajaduse korral rakendama kaitsemehhanisme ohu kõrvaldamiseks või selle vähendamiseks vastuvõetava tasemeni. Igal juhul ei tohi ettevõte võtta endale juhtkonna vastutust, sealhulgas tegutsemist läbirääkijana kliendi nimel, ja värbamisotsus peab jääma kliendi teha.</v>
      </c>
      <c r="F112" s="192">
        <f>IF('Kontrollküsimustik - eetika'!K112='Kontrollküsimustik - eetika'!$L$1,"",'Kontrollküsimustik - eetika'!K112)</f>
      </c>
      <c r="G112" s="192">
        <f>IF('Kontrollküsimustik - eetika'!J112='Kontrollküsimustik - eetika'!$L$1,"",'Kontrollküsimustik - eetika'!J112)</f>
      </c>
      <c r="H112" s="225">
        <f t="shared" si="1"/>
      </c>
      <c r="I112" s="220">
        <f>IF('Kontrollküsimustik - eetika'!G112="x","x","")</f>
      </c>
      <c r="J112" s="220">
        <f>IF('Kontrollküsimustik - eetika'!H112="x","x","")</f>
      </c>
    </row>
    <row r="113" spans="1:10" ht="153.75">
      <c r="A113" s="190">
        <f>'Kontrollküsimustik - eetika'!A113</f>
        <v>105</v>
      </c>
      <c r="B113" s="191">
        <f>IF('Kontrollküsimustik - eetika'!B113='Kontrollküsimustik - eetika'!$K$1,"",'Kontrollküsimustik - eetika'!B113)</f>
      </c>
      <c r="C113" s="191" t="str">
        <f>'Kontrollküsimustik - eetika'!C113</f>
        <v>290.215</v>
      </c>
      <c r="D113" s="190">
        <f>'Kontrollküsimustik - eetika'!D113</f>
        <v>2</v>
      </c>
      <c r="E113" s="191" t="str">
        <f>'Kontrollküsimustik - eetika'!E113</f>
        <v>Ettevõte ei tohi auditi kliendile, mis on avaliku huvi majandusüksus, osutada järgmisi värbamisteenuseid majandusüksuse direktori või ametniku või kõrgema astme juhtkonna osas, kes on ametikohal, kus avaldada märkimisväärset mõju kliendi arvestusandmete või nende finantsaruannete koostamisele, mille kohta ettevõte arvamust avaldab:
-  kandidaatide otsimine ja väljavalimine selliste ametikohtade jaoks ja
-  selliste ametikohtade jaoks potentsiaalsetele kandidaatidele antud soovituste kontrollimise ettevõtmine.</v>
      </c>
      <c r="F113" s="192">
        <f>IF('Kontrollküsimustik - eetika'!K113='Kontrollküsimustik - eetika'!$L$1,"",'Kontrollküsimustik - eetika'!K113)</f>
      </c>
      <c r="G113" s="192">
        <f>IF('Kontrollküsimustik - eetika'!J113='Kontrollküsimustik - eetika'!$L$1,"",'Kontrollküsimustik - eetika'!J113)</f>
      </c>
      <c r="H113" s="225">
        <f t="shared" si="1"/>
      </c>
      <c r="I113" s="220">
        <f>IF('Kontrollküsimustik - eetika'!G113="x","x","")</f>
      </c>
      <c r="J113" s="220">
        <f>IF('Kontrollküsimustik - eetika'!H113="x","x","")</f>
      </c>
    </row>
    <row r="114" spans="1:10" ht="64.5">
      <c r="A114" s="190">
        <f>'Kontrollküsimustik - eetika'!A114</f>
        <v>106</v>
      </c>
      <c r="B114" s="191">
        <f>IF('Kontrollküsimustik - eetika'!B114='Kontrollküsimustik - eetika'!$K$1,"",'Kontrollküsimustik - eetika'!B114)</f>
      </c>
      <c r="C114" s="191" t="str">
        <f>'Kontrollküsimustik - eetika'!C114</f>
        <v>290.216</v>
      </c>
      <c r="D114" s="190">
        <f>'Kontrollküsimustik - eetika'!D114</f>
        <v>3</v>
      </c>
      <c r="E114" s="191" t="str">
        <f>'Kontrollküsimustik - eetika'!E114</f>
        <v>Korporatiivse rahanduse teenuste osutamine võib tekitada kaitse ja eneseülevaatuse ohtusid. Mis tahes ohu märkimisväärsust peab hindama ja vajaduse korral rakendama kaitsemehhanisme ohu kõrvaldamiseks või selle vähendamiseks vastuvõetava tasemeni.</v>
      </c>
      <c r="F114" s="192">
        <f>IF('Kontrollküsimustik - eetika'!K114='Kontrollküsimustik - eetika'!$L$1,"",'Kontrollküsimustik - eetika'!K114)</f>
      </c>
      <c r="G114" s="192">
        <f>IF('Kontrollküsimustik - eetika'!J114='Kontrollküsimustik - eetika'!$L$1,"",'Kontrollküsimustik - eetika'!J114)</f>
      </c>
      <c r="H114" s="225">
        <f t="shared" si="1"/>
      </c>
      <c r="I114" s="220">
        <f>IF('Kontrollküsimustik - eetika'!G114="x","x","")</f>
      </c>
      <c r="J114" s="220">
        <f>IF('Kontrollküsimustik - eetika'!H114="x","x","")</f>
      </c>
    </row>
    <row r="115" spans="1:10" ht="179.25">
      <c r="A115" s="190">
        <f>'Kontrollküsimustik - eetika'!A115</f>
        <v>107</v>
      </c>
      <c r="B115" s="191">
        <f>IF('Kontrollküsimustik - eetika'!B115='Kontrollküsimustik - eetika'!$K$1,"",'Kontrollküsimustik - eetika'!B115)</f>
      </c>
      <c r="C115" s="191" t="str">
        <f>'Kontrollküsimustik - eetika'!C115</f>
        <v>290.218</v>
      </c>
      <c r="D115" s="190">
        <f>'Kontrollküsimustik - eetika'!D115</f>
        <v>2</v>
      </c>
      <c r="E115" s="191" t="str">
        <f>'Kontrollküsimustik - eetika'!E115</f>
        <v>Kui korporatiivse rahanduse alaste nõuannete tulemuslikkus sõltub konkreetsest arvestusalasest käsitlusest või esitusest finantsaruannetes ja:
(a) auditimeeskonnal on põhjendatud kahtlus vastava arvestusalase käsitluse või esituse asjakohasuse suhtes relevantse finantsaruandluse raamistiku kohaselt ja
(b) korporatiivse rahanduse alaste nõuannete lõpptulemusel või tagajärgedel on oluline mõju finantsaruannetele, mille kohta ettevõte arvamust avaldab,
oleks eneseülevaatuse oht nii märkimisväärne, et ükski kaitsemehhanism ei suudaks ohtu vähendada vastuvõetava tasemeni, millisel juhul ei tohi korporatiivse rahanduse alaseid nõuandeid anda.</v>
      </c>
      <c r="F115" s="192">
        <f>IF('Kontrollküsimustik - eetika'!K115='Kontrollküsimustik - eetika'!$L$1,"",'Kontrollküsimustik - eetika'!K115)</f>
      </c>
      <c r="G115" s="192">
        <f>IF('Kontrollküsimustik - eetika'!J115='Kontrollküsimustik - eetika'!$L$1,"",'Kontrollküsimustik - eetika'!J115)</f>
      </c>
      <c r="H115" s="225">
        <f t="shared" si="1"/>
      </c>
      <c r="I115" s="220">
        <f>IF('Kontrollküsimustik - eetika'!G115="x","x","")</f>
      </c>
      <c r="J115" s="220">
        <f>IF('Kontrollküsimustik - eetika'!H115="x","x","")</f>
      </c>
    </row>
    <row r="116" spans="1:10" ht="90">
      <c r="A116" s="190">
        <f>'Kontrollküsimustik - eetika'!A116</f>
        <v>108</v>
      </c>
      <c r="B116" s="191">
        <f>IF('Kontrollküsimustik - eetika'!B116='Kontrollküsimustik - eetika'!$K$1,"",'Kontrollküsimustik - eetika'!B116)</f>
      </c>
      <c r="C116" s="191" t="str">
        <f>'Kontrollküsimustik - eetika'!C116</f>
        <v>290.219</v>
      </c>
      <c r="D116" s="190">
        <f>'Kontrollküsimustik - eetika'!D116</f>
        <v>2</v>
      </c>
      <c r="E116" s="191" t="str">
        <f>'Kontrollküsimustik - eetika'!E116</f>
        <v>Korporatiivse rahanduse teenuste osutamine, millega kaasneb auditi kliendi aktsiate propageerimine, nendega kauplemine või nende käendamine, tekitaks kaitse või eneseülevaatuse ohu, mis on nii märkimisväärne, et ükski kaitsemehhanism ei suudaks ohtu vähendada vastuvõetava tasemeni. Seega ei tohi ettevõte auditi kliendile selliseid teenuseid osutada.</v>
      </c>
      <c r="F116" s="192">
        <f>IF('Kontrollküsimustik - eetika'!K116='Kontrollküsimustik - eetika'!$L$1,"",'Kontrollküsimustik - eetika'!K116)</f>
      </c>
      <c r="G116" s="192">
        <f>IF('Kontrollküsimustik - eetika'!J116='Kontrollküsimustik - eetika'!$L$1,"",'Kontrollküsimustik - eetika'!J116)</f>
      </c>
      <c r="H116" s="225">
        <f t="shared" si="1"/>
      </c>
      <c r="I116" s="220">
        <f>IF('Kontrollküsimustik - eetika'!G116="x","x","")</f>
      </c>
      <c r="J116" s="220">
        <f>IF('Kontrollküsimustik - eetika'!H116="x","x","")</f>
      </c>
    </row>
    <row r="117" spans="1:10" ht="102.75">
      <c r="A117" s="190">
        <f>'Kontrollküsimustik - eetika'!A117</f>
        <v>109</v>
      </c>
      <c r="B117" s="191" t="str">
        <f>IF('Kontrollküsimustik - eetika'!B117='Kontrollküsimustik - eetika'!$K$1,"",'Kontrollküsimustik - eetika'!B117)</f>
        <v>Teenustasud</v>
      </c>
      <c r="C117" s="191" t="str">
        <f>'Kontrollküsimustik - eetika'!C117</f>
        <v>AudS §58(1)(2)</v>
      </c>
      <c r="D117" s="190">
        <f>'Kontrollküsimustik - eetika'!D117</f>
        <v>1</v>
      </c>
      <c r="E117" s="191" t="str">
        <f>'Kontrollküsimustik - eetika'!E117</f>
        <v>Kliendilepingu tasu ei või:
1) olla sõltuvuses muude teenuste, kaupade või hüvede pakkumisest;
2) olla sõltuv tingimustest, mis võiksid kahjustada vandeaudiitori käitumist kutsetegevuses.
Kliendilepingu tasu lepitakse kokku kindlaksmääratud lõppsummana, tunnihinnana või nende kombinatsioonina.</v>
      </c>
      <c r="F117" s="192">
        <f>IF('Kontrollküsimustik - eetika'!K117='Kontrollküsimustik - eetika'!$L$1,"",'Kontrollküsimustik - eetika'!K117)</f>
      </c>
      <c r="G117" s="192">
        <f>IF('Kontrollküsimustik - eetika'!J117='Kontrollküsimustik - eetika'!$L$1,"",'Kontrollküsimustik - eetika'!J117)</f>
      </c>
      <c r="H117" s="225">
        <f t="shared" si="1"/>
      </c>
      <c r="I117" s="220">
        <f>IF('Kontrollküsimustik - eetika'!G117="x","x","")</f>
      </c>
      <c r="J117" s="220">
        <f>IF('Kontrollküsimustik - eetika'!H117="x","x","")</f>
      </c>
    </row>
    <row r="118" spans="1:10" ht="102.75">
      <c r="A118" s="190">
        <f>'Kontrollküsimustik - eetika'!A118</f>
        <v>110</v>
      </c>
      <c r="B118" s="191">
        <f>IF('Kontrollküsimustik - eetika'!B118='Kontrollküsimustik - eetika'!$K$1,"",'Kontrollküsimustik - eetika'!B118)</f>
      </c>
      <c r="C118" s="191" t="str">
        <f>'Kontrollküsimustik - eetika'!C118</f>
        <v>290.220</v>
      </c>
      <c r="D118" s="190">
        <f>'Kontrollküsimustik - eetika'!D118</f>
        <v>2</v>
      </c>
      <c r="E118" s="191" t="str">
        <f>'Kontrollküsimustik - eetika'!E118</f>
        <v>Kui auditi kliendilt saadud teenustasud kokku moodustavad suure osa auditi arvamust avaldava ettevõtte kogu teenustasudest, võib sõltuvus sellest kliendist ja mure võimaluse pärast klient kaotada tekitada omahuvi või hirmutamise ohu. Ohu märkimisväärsust peab hindama ja vajaduse korral rakendama kaitsemehhanisme ohu kõrvaldamiseks või selle vähendamiseks vastuvõetava tasemeni.</v>
      </c>
      <c r="F118" s="192">
        <f>IF('Kontrollküsimustik - eetika'!K118='Kontrollküsimustik - eetika'!$L$1,"",'Kontrollküsimustik - eetika'!K118)</f>
      </c>
      <c r="G118" s="192">
        <f>IF('Kontrollküsimustik - eetika'!J118='Kontrollküsimustik - eetika'!$L$1,"",'Kontrollküsimustik - eetika'!J118)</f>
      </c>
      <c r="H118" s="225">
        <f t="shared" si="1"/>
      </c>
      <c r="I118" s="220">
        <f>IF('Kontrollküsimustik - eetika'!G118="x","x","")</f>
      </c>
      <c r="J118" s="220">
        <f>IF('Kontrollküsimustik - eetika'!H118="x","x","")</f>
      </c>
    </row>
    <row r="119" spans="1:10" ht="153.75">
      <c r="A119" s="190">
        <f>'Kontrollküsimustik - eetika'!A119</f>
        <v>111</v>
      </c>
      <c r="B119" s="191">
        <f>IF('Kontrollküsimustik - eetika'!B119='Kontrollküsimustik - eetika'!$K$1,"",'Kontrollküsimustik - eetika'!B119)</f>
      </c>
      <c r="C119" s="191" t="str">
        <f>'Kontrollküsimustik - eetika'!C119</f>
        <v>290.222</v>
      </c>
      <c r="D119" s="190">
        <f>'Kontrollküsimustik - eetika'!D119</f>
        <v>1</v>
      </c>
      <c r="E119" s="191" t="str">
        <f>'Kontrollküsimustik - eetika'!E119</f>
        <v>Kui auditi klient on avaliku huvi majandusüksus ja kahel järjestikusel aastal moodustavad kliendilt ja temaga seotud majandusüksustelt saadud teenustasud kokku rohkem kui 15% kliendi finantsaruannete kohta arvamust avaldava ettevõtte poolt saadud teenustasudest kokku, peab ettevõte avalikustama isikutele, kelle ülesandeks on auditi kliendi valitsemine, informatsiooni fakti kohta, et sellised teenustasud kokku moodustavad rohkem kui 15% ettevõtte poolt saadud teenustasudest kokku ja arutama, millised kaitsemehhanismid sellest allapoole on rakendatavad, et vähendada ohtu vastuvõetava tasemeni, ja rakendama valitud kaitsemehhanismi:</v>
      </c>
      <c r="F119" s="192">
        <f>IF('Kontrollküsimustik - eetika'!K119='Kontrollküsimustik - eetika'!$L$1,"",'Kontrollküsimustik - eetika'!K119)</f>
      </c>
      <c r="G119" s="192">
        <f>IF('Kontrollküsimustik - eetika'!J119='Kontrollküsimustik - eetika'!$L$1,"",'Kontrollküsimustik - eetika'!J119)</f>
      </c>
      <c r="H119" s="225">
        <f t="shared" si="1"/>
      </c>
      <c r="I119" s="220">
        <f>IF('Kontrollküsimustik - eetika'!G119="x","x","")</f>
      </c>
      <c r="J119" s="220">
        <f>IF('Kontrollküsimustik - eetika'!H119="x","x","")</f>
      </c>
    </row>
    <row r="120" spans="1:10" ht="90">
      <c r="A120" s="190">
        <f>'Kontrollküsimustik - eetika'!A120</f>
        <v>112</v>
      </c>
      <c r="B120" s="191">
        <f>IF('Kontrollküsimustik - eetika'!B120='Kontrollküsimustik - eetika'!$K$1,"",'Kontrollküsimustik - eetika'!B120)</f>
      </c>
      <c r="C120" s="191" t="str">
        <f>'Kontrollküsimustik - eetika'!C120</f>
        <v>290.222</v>
      </c>
      <c r="D120" s="190">
        <f>'Kontrollküsimustik - eetika'!D120</f>
        <v>1</v>
      </c>
      <c r="E120" s="191" t="str">
        <f>'Kontrollküsimustik - eetika'!E120</f>
        <v>- enne auditi arvamuse väljastamist teise aasta finantsaruannete kohta, viib kutseline arvestusekspert, kes ei ole finantsaruannete kohta arvamust avaldava ettevõtte liige, läbi selle töövõtu kvaliteedi kontrollülevaatuse või viib kutsealane reguleeriv asutus läbi selle töövõtu ülevaatuse, mis on samaväärne töövõtu kvaliteedi kontrollülevaatusega („väljastamiseelne ülevaatus”) või</v>
      </c>
      <c r="F120" s="192">
        <f>IF('Kontrollküsimustik - eetika'!K120='Kontrollküsimustik - eetika'!$L$1,"",'Kontrollküsimustik - eetika'!K120)</f>
      </c>
      <c r="G120" s="192">
        <f>IF('Kontrollküsimustik - eetika'!J120='Kontrollküsimustik - eetika'!$L$1,"",'Kontrollküsimustik - eetika'!J120)</f>
      </c>
      <c r="H120" s="225">
        <f t="shared" si="1"/>
      </c>
      <c r="I120" s="220">
        <f>IF('Kontrollküsimustik - eetika'!G120="x","x","")</f>
      </c>
      <c r="J120" s="220">
        <f>IF('Kontrollküsimustik - eetika'!H120="x","x","")</f>
      </c>
    </row>
    <row r="121" spans="1:10" ht="102.75">
      <c r="A121" s="190">
        <f>'Kontrollküsimustik - eetika'!A121</f>
        <v>113</v>
      </c>
      <c r="B121" s="191">
        <f>IF('Kontrollküsimustik - eetika'!B121='Kontrollküsimustik - eetika'!$K$1,"",'Kontrollküsimustik - eetika'!B121)</f>
      </c>
      <c r="C121" s="191" t="str">
        <f>'Kontrollküsimustik - eetika'!C121</f>
        <v>290.222</v>
      </c>
      <c r="D121" s="190">
        <f>'Kontrollküsimustik - eetika'!D121</f>
        <v>1</v>
      </c>
      <c r="E121" s="191" t="str">
        <f>'Kontrollküsimustik - eetika'!E121</f>
        <v>- pärast seda, kui on väljastatud auditi arvamus teise aasta finantsaruannete kohta, ja enne auditi arvamuse väljastamist kolmanda aasta finantsaruannete kohta viib kutseline arvestusekspert, kes ei ole finantsaruannete kohta arvamust avaldava ettevõtte liige, või kutsealane reguleeriv asutus läbi teise aasta auditi ülevaatuse, mis on samaväärne töövõtu kvaliteedi kontrollülevaatusega („väljastamisjärgne ülevaatus”).</v>
      </c>
      <c r="F121" s="192">
        <f>IF('Kontrollküsimustik - eetika'!K121='Kontrollküsimustik - eetika'!$L$1,"",'Kontrollküsimustik - eetika'!K121)</f>
      </c>
      <c r="G121" s="192">
        <f>IF('Kontrollküsimustik - eetika'!J121='Kontrollküsimustik - eetika'!$L$1,"",'Kontrollküsimustik - eetika'!J121)</f>
      </c>
      <c r="H121" s="225">
        <f t="shared" si="1"/>
      </c>
      <c r="I121" s="220">
        <f>IF('Kontrollküsimustik - eetika'!G121="x","x","")</f>
      </c>
      <c r="J121" s="220">
        <f>IF('Kontrollküsimustik - eetika'!H121="x","x","")</f>
      </c>
    </row>
    <row r="122" spans="1:10" ht="141">
      <c r="A122" s="190">
        <f>'Kontrollküsimustik - eetika'!A122</f>
        <v>114</v>
      </c>
      <c r="B122" s="191">
        <f>IF('Kontrollküsimustik - eetika'!B122='Kontrollküsimustik - eetika'!$K$1,"",'Kontrollküsimustik - eetika'!B122)</f>
      </c>
      <c r="C122" s="191" t="str">
        <f>'Kontrollküsimustik - eetika'!C122</f>
        <v>290.222</v>
      </c>
      <c r="D122" s="190">
        <f>'Kontrollküsimustik - eetika'!D122</f>
        <v>2</v>
      </c>
      <c r="E122" s="191" t="str">
        <f>'Kontrollküsimustik - eetika'!E122</f>
        <v>Pärast seda, siis, kui teenustasud jätkuvalt ületavad igal aastal 15%, peab toimuma informatsiooni avalikustamine isikutele, kelle ülesandeks on valitsemine ja arutelu nendega, ja peab rakendama ühte eespool esitatud kaitsemehhanismidest. Juhul, kui teenustasud märkimisväärselt ületavad 15%, peab ettevõte kindlaks määrama, kas ohu märkimisväärsus on selline, et väljastamisjärgne ülevaatus ei vähendaks ohtu vastuvõetava tasemeni ja seetõttu on nõutav väljastamiseelne ülevaatus. Sellistes tingimustes tuleb teha väljastamiseelne ülevaatus.</v>
      </c>
      <c r="F122" s="192">
        <f>IF('Kontrollküsimustik - eetika'!K122='Kontrollküsimustik - eetika'!$L$1,"",'Kontrollküsimustik - eetika'!K122)</f>
      </c>
      <c r="G122" s="192">
        <f>IF('Kontrollküsimustik - eetika'!J122='Kontrollküsimustik - eetika'!$L$1,"",'Kontrollküsimustik - eetika'!J122)</f>
      </c>
      <c r="H122" s="225">
        <f t="shared" si="1"/>
      </c>
      <c r="I122" s="220">
        <f>IF('Kontrollküsimustik - eetika'!G122="x","x","")</f>
      </c>
      <c r="J122" s="220">
        <f>IF('Kontrollküsimustik - eetika'!H122="x","x","")</f>
      </c>
    </row>
    <row r="123" spans="1:10" ht="204.75">
      <c r="A123" s="190">
        <f>'Kontrollküsimustik - eetika'!A123</f>
        <v>115</v>
      </c>
      <c r="B123" s="191">
        <f>IF('Kontrollküsimustik - eetika'!B123='Kontrollküsimustik - eetika'!$K$1,"",'Kontrollküsimustik - eetika'!B123)</f>
      </c>
      <c r="C123" s="191" t="str">
        <f>'Kontrollküsimustik - eetika'!C123</f>
        <v>290.223</v>
      </c>
      <c r="D123" s="190">
        <f>'Kontrollküsimustik - eetika'!D123</f>
        <v>2</v>
      </c>
      <c r="E123" s="191" t="str">
        <f>'Kontrollküsimustik - eetika'!E123</f>
        <v>Omahuvi oht võib tekkida juhul, kui auditi kliendilt laekumata teenustasud jäävad maksmata pikaks ajaks, eriti juhul, kui märkimisväärne osa on maksmata enne auditi aruande väljastamist järgmise aasta kohta. Üldiselt eeldatakse, et ettevõte nõuab selliste teenustasude maksmist enne sellise auditi aruande väljastamist. Juhul, kui teenustasud jäävad maksmata peale auditi aruande väljastamist, peab mis tahes ohu olemasolu ja märkimisväärsust hindama ja vajaduse korral rakendama kaitsemehhanisme ohu kõrvaldamiseks või selle vähendamiseks vastuvõetava tasemeni. Ettevõte peab kindlaks määrama, kas tähtajaks laekumata teenustasusid võiks pidada samaväärseks kliendile antud laenuga ja kas tähtajaks laekumata teenustasude märkimisväärsuse tõttu on ettevõtte jaoks sobiv olla uuesti ametisse määratud või auditi töövõttu jätkata.</v>
      </c>
      <c r="F123" s="192">
        <f>IF('Kontrollküsimustik - eetika'!K123='Kontrollküsimustik - eetika'!$L$1,"",'Kontrollküsimustik - eetika'!K123)</f>
      </c>
      <c r="G123" s="192">
        <f>IF('Kontrollküsimustik - eetika'!J123='Kontrollküsimustik - eetika'!$L$1,"",'Kontrollküsimustik - eetika'!J123)</f>
      </c>
      <c r="H123" s="225">
        <f t="shared" si="1"/>
      </c>
      <c r="I123" s="220">
        <f>IF('Kontrollküsimustik - eetika'!G123="x","x","")</f>
      </c>
      <c r="J123" s="220">
        <f>IF('Kontrollküsimustik - eetika'!H123="x","x","")</f>
      </c>
    </row>
    <row r="124" spans="1:10" ht="90">
      <c r="A124" s="190">
        <f>'Kontrollküsimustik - eetika'!A124</f>
        <v>116</v>
      </c>
      <c r="B124" s="191">
        <f>IF('Kontrollküsimustik - eetika'!B124='Kontrollküsimustik - eetika'!$K$1,"",'Kontrollküsimustik - eetika'!B124)</f>
      </c>
      <c r="C124" s="191" t="str">
        <f>'Kontrollküsimustik - eetika'!C124</f>
        <v>290.225</v>
      </c>
      <c r="D124" s="190">
        <f>'Kontrollküsimustik - eetika'!D124</f>
        <v>2</v>
      </c>
      <c r="E124" s="191" t="str">
        <f>'Kontrollküsimustik - eetika'!E124</f>
        <v>Tingimuslik teenustasu, mille ettevõte on auditi töövõtu eest otseselt või kaudselt tasuks küsinud, näiteks vahendaja kaudu, tekitab omahuvi ohu, mis on nii märkimisväärne, et ükski kaitsemehhanism ei suudaks ohtu vähendada vastuvõetava tasemeni. Seega ei tohi ettevõte sõlmida mis tahes sellist kokkulepet teenustasude kohta.</v>
      </c>
      <c r="F124" s="192">
        <f>IF('Kontrollküsimustik - eetika'!K124='Kontrollküsimustik - eetika'!$L$1,"",'Kontrollküsimustik - eetika'!K124)</f>
      </c>
      <c r="G124" s="192">
        <f>IF('Kontrollküsimustik - eetika'!J124='Kontrollküsimustik - eetika'!$L$1,"",'Kontrollküsimustik - eetika'!J124)</f>
      </c>
      <c r="H124" s="225">
        <f t="shared" si="1"/>
      </c>
      <c r="I124" s="220">
        <f>IF('Kontrollküsimustik - eetika'!G124="x","x","")</f>
      </c>
      <c r="J124" s="220">
        <f>IF('Kontrollküsimustik - eetika'!H124="x","x","")</f>
      </c>
    </row>
    <row r="125" spans="1:10" ht="217.5">
      <c r="A125" s="190">
        <f>'Kontrollküsimustik - eetika'!A125</f>
        <v>117</v>
      </c>
      <c r="B125" s="191">
        <f>IF('Kontrollküsimustik - eetika'!B125='Kontrollküsimustik - eetika'!$K$1,"",'Kontrollküsimustik - eetika'!B125)</f>
      </c>
      <c r="C125" s="191" t="str">
        <f>'Kontrollküsimustik - eetika'!C125</f>
        <v>290.226</v>
      </c>
      <c r="D125" s="190">
        <f>'Kontrollküsimustik - eetika'!D125</f>
        <v>2</v>
      </c>
      <c r="E125" s="191" t="str">
        <f>'Kontrollküsimustik - eetika'!E125</f>
        <v>Tingimuslik teenustasu, mille ettevõte on auditi kliendile osutatava kindlust mitteandva teenuse eest otseselt või kaudselt tasuks küsinud, näiteks vahendaja kaudu, võib samuti tekitada omahuvi ohu. Tekkinud oht oleks nii märkimisväärne, et ükski kaitsemehhanism ei suudaks ohtu vähendada vastuvõetava tasemeni, juhul kui:
(a) teenustasu küsib ettevõte, mis avaldab arvamust finantsaruannete kohta ja teenustasu on või eeldatavalt on selle ettevõtte jaoks oluline;
(b) teenustasu küsib võrgustikku kuuluv ettevõte, mis osaleb märkimisväärses osas auditis ja teenustasu on või eeldatavalt on selle ettevõtte jaoks oluline või
(c) kindlust mitteandva teenuse lõpptulemus ja seetõttu teenustasu summa sõltub tulevasest või praegusest otsustusest, mis on seotud finantsaruannetes sisalduva olulise summa auditeerimisega.
Seega ei tohi selliseid kokkuleppeid aktsepteerida.</v>
      </c>
      <c r="F125" s="192">
        <f>IF('Kontrollküsimustik - eetika'!K125='Kontrollküsimustik - eetika'!$L$1,"",'Kontrollküsimustik - eetika'!K125)</f>
      </c>
      <c r="G125" s="192">
        <f>IF('Kontrollküsimustik - eetika'!J125='Kontrollküsimustik - eetika'!$L$1,"",'Kontrollküsimustik - eetika'!J125)</f>
      </c>
      <c r="H125" s="225">
        <f t="shared" si="1"/>
      </c>
      <c r="I125" s="220">
        <f>IF('Kontrollküsimustik - eetika'!G125="x","x","")</f>
      </c>
      <c r="J125" s="220">
        <f>IF('Kontrollküsimustik - eetika'!H125="x","x","")</f>
      </c>
    </row>
    <row r="126" spans="1:10" ht="64.5">
      <c r="A126" s="190">
        <f>'Kontrollküsimustik - eetika'!A126</f>
        <v>118</v>
      </c>
      <c r="B126" s="191" t="str">
        <f>IF('Kontrollküsimustik - eetika'!B126='Kontrollküsimustik - eetika'!$K$1,"",'Kontrollküsimustik - eetika'!B126)</f>
        <v>Hüvitamis- ja hindamispoliitikad</v>
      </c>
      <c r="C126" s="191" t="str">
        <f>'Kontrollküsimustik - eetika'!C126</f>
        <v>290.229</v>
      </c>
      <c r="D126" s="190">
        <f>'Kontrollküsimustik - eetika'!D126</f>
        <v>2</v>
      </c>
      <c r="E126" s="191" t="str">
        <f>'Kontrollküsimustik - eetika'!E126</f>
        <v>Võtmetähtsusega auditipartnerit ei tohi hinnata ega maksta talle hüvitist selle partneri edukuse alusel kindlust mitteandvate teenuste müümisel tema auditi kliendile. See ei ole mõeldud takistama tavapärase kasumijagamise kokkuleppeid ettevõtte partnerite vahel.</v>
      </c>
      <c r="F126" s="192">
        <f>IF('Kontrollküsimustik - eetika'!K126='Kontrollküsimustik - eetika'!$L$1,"",'Kontrollküsimustik - eetika'!K126)</f>
      </c>
      <c r="G126" s="192">
        <f>IF('Kontrollküsimustik - eetika'!J126='Kontrollküsimustik - eetika'!$L$1,"",'Kontrollküsimustik - eetika'!J126)</f>
      </c>
      <c r="H126" s="225">
        <f t="shared" si="1"/>
      </c>
      <c r="I126" s="220">
        <f>IF('Kontrollküsimustik - eetika'!G126="x","x","")</f>
      </c>
      <c r="J126" s="220">
        <f>IF('Kontrollküsimustik - eetika'!H126="x","x","")</f>
      </c>
    </row>
    <row r="127" spans="1:10" ht="115.5">
      <c r="A127" s="190">
        <f>'Kontrollküsimustik - eetika'!A127</f>
        <v>119</v>
      </c>
      <c r="B127" s="191" t="str">
        <f>IF('Kontrollküsimustik - eetika'!B127='Kontrollküsimustik - eetika'!$K$1,"",'Kontrollküsimustik - eetika'!B127)</f>
        <v>Kingitused ja külalislahkus</v>
      </c>
      <c r="C127" s="191" t="str">
        <f>'Kontrollküsimustik - eetika'!C127</f>
        <v>290.230</v>
      </c>
      <c r="D127" s="190">
        <f>'Kontrollküsimustik - eetika'!D127</f>
        <v>3</v>
      </c>
      <c r="E127" s="191" t="str">
        <f>'Kontrollküsimustik - eetika'!E127</f>
        <v>Kingituste või külalislahkuse aktsepteerimine auditi kliendilt võib tekitada omahuvi ja lähitutvuse ohtusid. Juhul, kui ettevõte või auditimeeskonna liige aktsepteerib kingitusi või külalislahkust, siis, välja arvatud juhul, kui see väärtus on tühine ja tähtsusetu, oleks tekkivad ohud nii märkimisväärsed, et ükski kaitsemehhanism ei suudaks ohtusid vähendada vastuvõetava tasemeni. Järelikult ei tohi ettevõte või auditimeeskonna liige selliseid kingitusi või külalislahkust aktsepteerida.</v>
      </c>
      <c r="F127" s="192">
        <f>IF('Kontrollküsimustik - eetika'!K127='Kontrollküsimustik - eetika'!$L$1,"",'Kontrollküsimustik - eetika'!K127)</f>
      </c>
      <c r="G127" s="192">
        <f>IF('Kontrollküsimustik - eetika'!J127='Kontrollküsimustik - eetika'!$L$1,"",'Kontrollküsimustik - eetika'!J127)</f>
      </c>
      <c r="H127" s="225">
        <f t="shared" si="1"/>
      </c>
      <c r="I127" s="220">
        <f>IF('Kontrollküsimustik - eetika'!G127="x","x","")</f>
      </c>
      <c r="J127" s="220">
        <f>IF('Kontrollküsimustik - eetika'!H127="x","x","")</f>
      </c>
    </row>
    <row r="128" spans="1:10" ht="77.25">
      <c r="A128" s="190">
        <f>'Kontrollküsimustik - eetika'!A128</f>
        <v>120</v>
      </c>
      <c r="B128" s="191" t="str">
        <f>IF('Kontrollküsimustik - eetika'!B128='Kontrollküsimustik - eetika'!$K$1,"",'Kontrollküsimustik - eetika'!B128)</f>
        <v>Tegelik või ähvardav kohtuprotsess</v>
      </c>
      <c r="C128" s="191" t="str">
        <f>'Kontrollküsimustik - eetika'!C128</f>
        <v>290.231</v>
      </c>
      <c r="D128" s="190">
        <f>'Kontrollküsimustik - eetika'!D128</f>
        <v>3</v>
      </c>
      <c r="E128" s="191" t="str">
        <f>'Kontrollküsimustik - eetika'!E128</f>
        <v>Kui kohtuprotsess ettevõtte või auditimeeskonna liikme ja auditi kliendi vahel toimub või näib tõenäoline, tekivad omahuvi ja hirmutamise ohud. Ohtude märkimisväärsust peab hindama ja vajaduse korral rakendama kaitsemehhanisme ohtude kõrvaldamiseks või nende vähendamiseks vastuvõetava tasemeni.</v>
      </c>
      <c r="F128" s="192">
        <f>IF('Kontrollküsimustik - eetika'!K128='Kontrollküsimustik - eetika'!$L$1,"",'Kontrollküsimustik - eetika'!K128)</f>
      </c>
      <c r="G128" s="192">
        <f>IF('Kontrollküsimustik - eetika'!J128='Kontrollküsimustik - eetika'!$L$1,"",'Kontrollküsimustik - eetika'!J128)</f>
      </c>
      <c r="H128" s="225">
        <f t="shared" si="1"/>
      </c>
      <c r="I128" s="220">
        <f>IF('Kontrollküsimustik - eetika'!G128="x","x","")</f>
      </c>
      <c r="J128" s="220">
        <f>IF('Kontrollküsimustik - eetika'!H128="x","x","")</f>
      </c>
    </row>
    <row r="129" spans="1:10" ht="15">
      <c r="A129" s="186"/>
      <c r="B129" s="187"/>
      <c r="C129" s="188" t="str">
        <f>'Kontrollküsimustik - eetika'!C129</f>
        <v>Sõltumatus - muud kindlustandvad töövõtud</v>
      </c>
      <c r="D129" s="186"/>
      <c r="E129" s="187"/>
      <c r="F129" s="189"/>
      <c r="G129" s="189"/>
      <c r="H129" s="225"/>
      <c r="I129" s="220"/>
      <c r="J129" s="220"/>
    </row>
    <row r="130" spans="1:10" ht="243">
      <c r="A130" s="190">
        <f>'Kontrollküsimustik - eetika'!A130</f>
        <v>121</v>
      </c>
      <c r="B130" s="191" t="str">
        <f>IF('Kontrollküsimustik - eetika'!B130='Kontrollküsimustik - eetika'!$K$1,"",'Kontrollküsimustik - eetika'!B130)</f>
        <v>Kontseptuaalse raamistiku lähenemisviis sõltumatusele</v>
      </c>
      <c r="C130" s="191" t="str">
        <f>'Kontrollküsimustik - eetika'!C130</f>
        <v>291.9</v>
      </c>
      <c r="D130" s="190">
        <f>'Kontrollküsimustik - eetika'!D130</f>
        <v>2</v>
      </c>
      <c r="E130" s="191" t="str">
        <f>'Kontrollküsimustik - eetika'!E130</f>
        <v>Otsustamisel, kas töövõtt aktsepteerida või seda jätkata, või kas konkreetne isik võib olla kindlustandva töövõtu meeskonnaliige, peab ettevõte tuvastama ja hindama mis tahes ohtusid sõltumatusele. Juhul, kui ohud ei ole vastuvõetaval tasemel ja otsustatakse seda, kas aktsepteerida töövõtt või kaasata konkreetne isik kindlustandva töövõtu meeskonda, peab ettevõte kindlaks määrama, kas on kättesaadavad kaitsemehhanismid ohtude kõrvaldamiseks või nende vähendamiseks vastuvõetava tasemeni. Juhul, kui otsustatakse seda, kas töövõttu jätkata, peab ettevõte kindlaks määrama, kas mis tahes olemasolevad kaitsemehhanismid on jätkuvalt tulemuslikud ohtude kõrvaldamiseks või nende vähendamiseks vastuvõetava tasemeni, või kas tuleb rakendada muid kaitsemehhanisme, või kas töövõtt tuleb lõpetada. Millal iganes saab ettevõttele töövõtu käigus teatavaks uus informatsioon ohu kohta sõltumatusele, peab ettevõte hindama ohu märkimisväärsust kooskõlas kontseptuaalse raamistiku lähenemisviisiga.</v>
      </c>
      <c r="F130" s="192">
        <f>IF('Kontrollküsimustik - eetika'!K130='Kontrollküsimustik - eetika'!$L$1,"",'Kontrollküsimustik - eetika'!K130)</f>
      </c>
      <c r="G130" s="192">
        <f>IF('Kontrollküsimustik - eetika'!J130='Kontrollküsimustik - eetika'!$L$1,"",'Kontrollküsimustik - eetika'!J130)</f>
      </c>
      <c r="H130" s="225">
        <f t="shared" si="1"/>
      </c>
      <c r="I130" s="220">
        <f>IF('Kontrollküsimustik - eetika'!G130="x","x","")</f>
      </c>
      <c r="J130" s="220">
        <f>IF('Kontrollküsimustik - eetika'!H130="x","x","")</f>
      </c>
    </row>
    <row r="131" spans="1:10" ht="141">
      <c r="A131" s="190">
        <f>'Kontrollküsimustik - eetika'!A131</f>
        <v>122</v>
      </c>
      <c r="B131" s="191" t="str">
        <f>IF('Kontrollküsimustik - eetika'!B131='Kontrollküsimustik - eetika'!$K$1,"",'Kontrollküsimustik - eetika'!B131)</f>
        <v>Aruanded, mis sisaldavad kasutamise ja levitamise piirangut</v>
      </c>
      <c r="C131" s="191" t="str">
        <f>'Kontrollküsimustik - eetika'!C131</f>
        <v>291.22</v>
      </c>
      <c r="D131" s="190">
        <f>'Kontrollküsimustik - eetika'!D131</f>
        <v>2</v>
      </c>
      <c r="E131" s="191" t="str">
        <f>'Kontrollküsimustik - eetika'!E131</f>
        <v>Ettevõte peab edastama ettenähtud kasutajatele informatsiooni (näiteks töövõtukirjas) seoses kindlustandva töövõtu teostamisega rakendatavate sõltumatuse nõuete kohta. Kui ettenähtud kasutajad on kasutajate klass (näiteks laenuandjad laenusündikaadis), kes ei ole töövõtutingimuste kehtestamise ajal nimeliselt spetsiifiliselt tuvastatavad, siis peab sellistele kasutajatele tegema tagantjärgi teatavaks sõltumatuse nõuded, millega esindaja nõustus (näiteks kui esindaja teeb ettevõtte töövõtukirja kättesaadavaks kõikidele kasutajatele).</v>
      </c>
      <c r="F131" s="192">
        <f>IF('Kontrollküsimustik - eetika'!K131='Kontrollküsimustik - eetika'!$L$1,"",'Kontrollküsimustik - eetika'!K131)</f>
      </c>
      <c r="G131" s="192">
        <f>IF('Kontrollküsimustik - eetika'!J131='Kontrollküsimustik - eetika'!$L$1,"",'Kontrollküsimustik - eetika'!J131)</f>
      </c>
      <c r="H131" s="225">
        <f t="shared" si="1"/>
      </c>
      <c r="I131" s="220">
        <f>IF('Kontrollküsimustik - eetika'!G131="x","x","")</f>
      </c>
      <c r="J131" s="220">
        <f>IF('Kontrollküsimustik - eetika'!H131="x","x","")</f>
      </c>
    </row>
    <row r="132" spans="1:10" ht="77.25">
      <c r="A132" s="190">
        <f>'Kontrollküsimustik - eetika'!A132</f>
        <v>123</v>
      </c>
      <c r="B132" s="191">
        <f>IF('Kontrollküsimustik - eetika'!B132='Kontrollküsimustik - eetika'!$K$1,"",'Kontrollküsimustik - eetika'!B132)</f>
      </c>
      <c r="C132" s="191" t="str">
        <f>'Kontrollküsimustik - eetika'!C132</f>
        <v>291.26</v>
      </c>
      <c r="D132" s="190">
        <f>'Kontrollküsimustik - eetika'!D132</f>
        <v>2</v>
      </c>
      <c r="E132" s="191" t="str">
        <f>'Kontrollküsimustik - eetika'!E132</f>
        <v>Juhul, kui ettevõttel on kindlustandva töövõtu kliendis oluline otsene või kaudne finantshuvi, oleks tekkiv omahuvi oht nii märkimisväärne, et ükski kaitsemehhanism ei suudaks ohtu vähendada vastuvõetava tasemeni. Seega ei tohi ettevõte sellist finantshuvi omada.</v>
      </c>
      <c r="F132" s="192">
        <f>IF('Kontrollküsimustik - eetika'!K132='Kontrollküsimustik - eetika'!$L$1,"",'Kontrollküsimustik - eetika'!K132)</f>
      </c>
      <c r="G132" s="192">
        <f>IF('Kontrollküsimustik - eetika'!J132='Kontrollküsimustik - eetika'!$L$1,"",'Kontrollküsimustik - eetika'!J132)</f>
      </c>
      <c r="H132" s="225">
        <f t="shared" si="1"/>
      </c>
      <c r="I132" s="220">
        <f>IF('Kontrollküsimustik - eetika'!G132="x","x","")</f>
      </c>
      <c r="J132" s="220">
        <f>IF('Kontrollküsimustik - eetika'!H132="x","x","")</f>
      </c>
    </row>
    <row r="133" spans="1:10" ht="51.75">
      <c r="A133" s="190">
        <f>'Kontrollküsimustik - eetika'!A133</f>
        <v>124</v>
      </c>
      <c r="B133" s="191" t="str">
        <f>IF('Kontrollküsimustik - eetika'!B133='Kontrollküsimustik - eetika'!$K$1,"",'Kontrollküsimustik - eetika'!B133)</f>
        <v>Dokumentatsioon</v>
      </c>
      <c r="C133" s="191" t="str">
        <f>'Kontrollküsimustik - eetika'!C133</f>
        <v>291.29</v>
      </c>
      <c r="D133" s="190">
        <f>'Kontrollküsimustik - eetika'!D133</f>
        <v>2</v>
      </c>
      <c r="E133" s="191" t="str">
        <f>'Kontrollküsimustik - eetika'!E133</f>
        <v>Kutseline arvestusekspert peab dokumenteerima kokkuvõtted seoses vastavusega sõltumatuse nõuetele ja neid kokkuvõtteid toetavate mis tahes relevantsete arutelude sisu. Seega:</v>
      </c>
      <c r="F133" s="192">
        <f>IF('Kontrollküsimustik - eetika'!K133='Kontrollküsimustik - eetika'!$L$1,"",'Kontrollküsimustik - eetika'!K133)</f>
      </c>
      <c r="G133" s="192">
        <f>IF('Kontrollküsimustik - eetika'!J133='Kontrollküsimustik - eetika'!$L$1,"",'Kontrollküsimustik - eetika'!J133)</f>
      </c>
      <c r="H133" s="225">
        <f t="shared" si="1"/>
      </c>
      <c r="I133" s="220">
        <f>IF('Kontrollküsimustik - eetika'!G133="x","x","")</f>
      </c>
      <c r="J133" s="220">
        <f>IF('Kontrollküsimustik - eetika'!H133="x","x","")</f>
      </c>
    </row>
    <row r="134" spans="1:10" ht="64.5">
      <c r="A134" s="190">
        <f>'Kontrollküsimustik - eetika'!A134</f>
        <v>125</v>
      </c>
      <c r="B134" s="191">
        <f>IF('Kontrollküsimustik - eetika'!B134='Kontrollküsimustik - eetika'!$K$1,"",'Kontrollküsimustik - eetika'!B134)</f>
      </c>
      <c r="C134" s="191" t="str">
        <f>'Kontrollküsimustik - eetika'!C134</f>
        <v>291.29</v>
      </c>
      <c r="D134" s="190">
        <f>'Kontrollküsimustik - eetika'!D134</f>
        <v>2</v>
      </c>
      <c r="E134" s="191" t="str">
        <f>'Kontrollküsimustik - eetika'!E134</f>
        <v>(a) kui ohtu tuleb vähendada vastuvõetava tasemeni kaitsemehhanismidega, peab kutseline arvestusekspert dokumenteerima ohu olemuse ja paigasolevad või rakendatavad kaitsemehhanismid, mis vähendavad ohu vastuvõetava tasemeni ja</v>
      </c>
      <c r="F134" s="192">
        <f>IF('Kontrollküsimustik - eetika'!K134='Kontrollküsimustik - eetika'!$L$1,"",'Kontrollküsimustik - eetika'!K134)</f>
      </c>
      <c r="G134" s="192">
        <f>IF('Kontrollküsimustik - eetika'!J134='Kontrollküsimustik - eetika'!$L$1,"",'Kontrollküsimustik - eetika'!J134)</f>
      </c>
      <c r="H134" s="225">
        <f t="shared" si="1"/>
      </c>
      <c r="I134" s="220">
        <f>IF('Kontrollküsimustik - eetika'!G134="x","x","")</f>
      </c>
      <c r="J134" s="220">
        <f>IF('Kontrollküsimustik - eetika'!H134="x","x","")</f>
      </c>
    </row>
    <row r="135" spans="1:10" ht="77.25">
      <c r="A135" s="190">
        <f>'Kontrollküsimustik - eetika'!A135</f>
        <v>126</v>
      </c>
      <c r="B135" s="191">
        <f>IF('Kontrollküsimustik - eetika'!B135='Kontrollküsimustik - eetika'!$K$1,"",'Kontrollküsimustik - eetika'!B135)</f>
      </c>
      <c r="C135" s="191" t="str">
        <f>'Kontrollküsimustik - eetika'!C135</f>
        <v>291.29</v>
      </c>
      <c r="D135" s="190">
        <f>'Kontrollküsimustik - eetika'!D135</f>
        <v>2</v>
      </c>
      <c r="E135" s="191" t="str">
        <f>'Kontrollküsimustik - eetika'!E135</f>
        <v>(b) kui oht nõudis märkimisväärset analüüsi, et kindlaks määrata, kas kaitsemehhanismid olid vajalikud ja kutseline arvestusekspert tegi kokkuvõtte, et ei olnud, kuna oht oli juba vastuvõetaval tasemel, peab kutseline arvestusekspert dokumenteerima ohu olemuse ja kokkuvõtte aluseks oleva loogika.</v>
      </c>
      <c r="F135" s="192">
        <f>IF('Kontrollküsimustik - eetika'!K135='Kontrollküsimustik - eetika'!$L$1,"",'Kontrollküsimustik - eetika'!K135)</f>
      </c>
      <c r="G135" s="192">
        <f>IF('Kontrollküsimustik - eetika'!J135='Kontrollküsimustik - eetika'!$L$1,"",'Kontrollküsimustik - eetika'!J135)</f>
      </c>
      <c r="H135" s="225">
        <f t="shared" si="1"/>
      </c>
      <c r="I135" s="220">
        <f>IF('Kontrollküsimustik - eetika'!G135="x","x","")</f>
      </c>
      <c r="J135" s="220">
        <f>IF('Kontrollküsimustik - eetika'!H135="x","x","")</f>
      </c>
    </row>
    <row r="136" spans="1:10" ht="39">
      <c r="A136" s="190">
        <f>'Kontrollküsimustik - eetika'!A136</f>
        <v>127</v>
      </c>
      <c r="B136" s="191" t="str">
        <f>IF('Kontrollküsimustik - eetika'!B136='Kontrollküsimustik - eetika'!$K$1,"",'Kontrollküsimustik - eetika'!B136)</f>
        <v>Töövõtuperiood</v>
      </c>
      <c r="C136" s="191" t="str">
        <f>'Kontrollküsimustik - eetika'!C136</f>
        <v>291.30</v>
      </c>
      <c r="D136" s="190">
        <f>'Kontrollküsimustik - eetika'!D136</f>
        <v>2</v>
      </c>
      <c r="E136" s="191" t="str">
        <f>'Kontrollküsimustik - eetika'!E136</f>
        <v>Sõltumatus kindlustandva töövõtu kliendist on nõutav nii töövõtuperioodi kui ka käsitletava küsimuse kohta esitatud informatsiooniga hõlmatud perioodi vältel. </v>
      </c>
      <c r="F136" s="192">
        <f>IF('Kontrollküsimustik - eetika'!K136='Kontrollküsimustik - eetika'!$L$1,"",'Kontrollküsimustik - eetika'!K136)</f>
      </c>
      <c r="G136" s="192">
        <f>IF('Kontrollküsimustik - eetika'!J136='Kontrollküsimustik - eetika'!$L$1,"",'Kontrollküsimustik - eetika'!J136)</f>
      </c>
      <c r="H136" s="225">
        <f aca="true" t="shared" si="2" ref="H136:H160">IF(I136="x","x",IF(J136="x","x",""))</f>
      </c>
      <c r="I136" s="220">
        <f>IF('Kontrollküsimustik - eetika'!G136="x","x","")</f>
      </c>
      <c r="J136" s="220">
        <f>IF('Kontrollküsimustik - eetika'!H136="x","x","")</f>
      </c>
    </row>
    <row r="137" spans="1:10" ht="77.25">
      <c r="A137" s="190">
        <f>'Kontrollküsimustik - eetika'!A137</f>
        <v>128</v>
      </c>
      <c r="B137" s="191">
        <f>IF('Kontrollküsimustik - eetika'!B137='Kontrollküsimustik - eetika'!$K$1,"",'Kontrollküsimustik - eetika'!B137)</f>
      </c>
      <c r="C137" s="191" t="str">
        <f>'Kontrollküsimustik - eetika'!C137</f>
        <v>291.31</v>
      </c>
      <c r="D137" s="190">
        <f>'Kontrollküsimustik - eetika'!D137</f>
        <v>2</v>
      </c>
      <c r="E137" s="191" t="str">
        <f>'Kontrollküsimustik - eetika'!E137</f>
        <v>Kui majandusüksusest saab kindlustandva töövõtu klient selle perioodi ajal, mida hõlmab käsitletava küsimuse kohta esitatud informatsioon, mille kohta ettevõte kokkuvõtte teeb, või pärast seda perioodi, peab ettevõte kindlaks määrama, kas mis tahes ohtusid sõltumatusele tekitavad:</v>
      </c>
      <c r="F137" s="192">
        <f>IF('Kontrollküsimustik - eetika'!K137='Kontrollküsimustik - eetika'!$L$1,"",'Kontrollküsimustik - eetika'!K137)</f>
      </c>
      <c r="G137" s="192">
        <f>IF('Kontrollküsimustik - eetika'!J137='Kontrollküsimustik - eetika'!$L$1,"",'Kontrollküsimustik - eetika'!J137)</f>
      </c>
      <c r="H137" s="225">
        <f t="shared" si="2"/>
      </c>
      <c r="I137" s="220">
        <f>IF('Kontrollküsimustik - eetika'!G137="x","x","")</f>
      </c>
      <c r="J137" s="220">
        <f>IF('Kontrollküsimustik - eetika'!H137="x","x","")</f>
      </c>
    </row>
    <row r="138" spans="1:10" ht="51.75">
      <c r="A138" s="190">
        <f>'Kontrollküsimustik - eetika'!A138</f>
        <v>129</v>
      </c>
      <c r="B138" s="191">
        <f>IF('Kontrollküsimustik - eetika'!B138='Kontrollküsimustik - eetika'!$K$1,"",'Kontrollküsimustik - eetika'!B138)</f>
      </c>
      <c r="C138" s="191" t="str">
        <f>'Kontrollküsimustik - eetika'!C138</f>
        <v>291.31</v>
      </c>
      <c r="D138" s="190">
        <f>'Kontrollküsimustik - eetika'!D138</f>
        <v>2</v>
      </c>
      <c r="E138" s="191" t="str">
        <f>'Kontrollküsimustik - eetika'!E138</f>
        <v>- finants- või ärisuhted kindlustandva töövõtu kliendiga perioodil, mis hõlmab käsitletava küsimuse kohta esitatud informatsiooni või pärast seda, kuid enne kindlustandva töövõtu aktsepteerimist või</v>
      </c>
      <c r="F138" s="192">
        <f>IF('Kontrollküsimustik - eetika'!K138='Kontrollküsimustik - eetika'!$L$1,"",'Kontrollküsimustik - eetika'!K138)</f>
      </c>
      <c r="G138" s="192">
        <f>IF('Kontrollküsimustik - eetika'!J138='Kontrollküsimustik - eetika'!$L$1,"",'Kontrollküsimustik - eetika'!J138)</f>
      </c>
      <c r="H138" s="225">
        <f t="shared" si="2"/>
      </c>
      <c r="I138" s="220">
        <f>IF('Kontrollküsimustik - eetika'!G138="x","x","")</f>
      </c>
      <c r="J138" s="220">
        <f>IF('Kontrollküsimustik - eetika'!H138="x","x","")</f>
      </c>
    </row>
    <row r="139" spans="1:10" ht="26.25">
      <c r="A139" s="190">
        <f>'Kontrollküsimustik - eetika'!A139</f>
        <v>130</v>
      </c>
      <c r="B139" s="191">
        <f>IF('Kontrollküsimustik - eetika'!B139='Kontrollküsimustik - eetika'!$K$1,"",'Kontrollküsimustik - eetika'!B139)</f>
      </c>
      <c r="C139" s="191" t="str">
        <f>'Kontrollküsimustik - eetika'!C139</f>
        <v>291.31</v>
      </c>
      <c r="D139" s="190">
        <f>'Kontrollküsimustik - eetika'!D139</f>
        <v>2</v>
      </c>
      <c r="E139" s="191" t="str">
        <f>'Kontrollküsimustik - eetika'!E139</f>
        <v>- kindlustandva töövõtu kliendile osutatud eelnevad teenused.</v>
      </c>
      <c r="F139" s="192">
        <f>IF('Kontrollküsimustik - eetika'!K139='Kontrollküsimustik - eetika'!$L$1,"",'Kontrollküsimustik - eetika'!K139)</f>
      </c>
      <c r="G139" s="192">
        <f>IF('Kontrollküsimustik - eetika'!J139='Kontrollküsimustik - eetika'!$L$1,"",'Kontrollküsimustik - eetika'!J139)</f>
      </c>
      <c r="H139" s="225">
        <f t="shared" si="2"/>
      </c>
      <c r="I139" s="220">
        <f>IF('Kontrollküsimustik - eetika'!G139="x","x","")</f>
      </c>
      <c r="J139" s="220">
        <f>IF('Kontrollküsimustik - eetika'!H139="x","x","")</f>
      </c>
    </row>
    <row r="140" spans="1:10" ht="39">
      <c r="A140" s="190">
        <f>'Kontrollküsimustik - eetika'!A140</f>
        <v>131</v>
      </c>
      <c r="B140" s="191">
        <f>IF('Kontrollküsimustik - eetika'!B140='Kontrollküsimustik - eetika'!$K$1,"",'Kontrollküsimustik - eetika'!B140)</f>
      </c>
      <c r="C140" s="191" t="str">
        <f>'Kontrollküsimustik - eetika'!C140</f>
        <v>291.32</v>
      </c>
      <c r="D140" s="190">
        <f>'Kontrollküsimustik - eetika'!D140</f>
        <v>2</v>
      </c>
      <c r="E140" s="191" t="str">
        <f>'Kontrollküsimustik - eetika'!E140</f>
        <v>Teenuseperioodi jooksul peab vajaduse korral rakendama kaitsemehhanisme. Lisaks peab asjaolu arutama isikutega, kelle ülesandeks on valitsemine.</v>
      </c>
      <c r="F140" s="192">
        <f>IF('Kontrollküsimustik - eetika'!K140='Kontrollküsimustik - eetika'!$L$1,"",'Kontrollküsimustik - eetika'!K140)</f>
      </c>
      <c r="G140" s="192">
        <f>IF('Kontrollküsimustik - eetika'!J140='Kontrollküsimustik - eetika'!$L$1,"",'Kontrollküsimustik - eetika'!J140)</f>
      </c>
      <c r="H140" s="225">
        <f t="shared" si="2"/>
      </c>
      <c r="I140" s="220">
        <f>IF('Kontrollküsimustik - eetika'!G140="x","x","")</f>
      </c>
      <c r="J140" s="220">
        <f>IF('Kontrollküsimustik - eetika'!H140="x","x","")</f>
      </c>
    </row>
    <row r="141" spans="1:10" ht="153.75">
      <c r="A141" s="190">
        <f>'Kontrollküsimustik - eetika'!A141</f>
        <v>132</v>
      </c>
      <c r="B141" s="191" t="str">
        <f>IF('Kontrollküsimustik - eetika'!B141='Kontrollküsimustik - eetika'!$K$1,"",'Kontrollküsimustik - eetika'!B141)</f>
        <v>Muud arvessevõetavad asjaolud</v>
      </c>
      <c r="C141" s="191" t="str">
        <f>'Kontrollküsimustik - eetika'!C141</f>
        <v>291.33</v>
      </c>
      <c r="D141" s="190">
        <f>'Kontrollküsimustik - eetika'!D141</f>
        <v>2</v>
      </c>
      <c r="E141" s="191" t="str">
        <f>'Kontrollküsimustik - eetika'!E141</f>
        <v>Juhul, kui ilmneb tahtmatu rikkumine, siis üldiselt ei peeta seda sõltumatust rikkuvaks eeldusel, et ettevõttes on sõltumatuse alalhoidmiseks kehtestatud asjakohased kvaliteedikontrolli poliitikad ja protseduurid, mis on samaväärsed rahvusvahelistes kvaliteedikontrolli standardites nõutavatega ning niipea kui rikkumine avastatakse, parandatakse see kohe ja rakendatakse mis tahes vajalikke kaitsemehhanisme mis tahes ohu kõrvaldamiseks või selle vähendamiseks vastuvõetava tasemeni. Ettevõte peab kindlaks määrama, kas seda asjaolu arutada isikutega, kelle ülesandeks on valitsemine.</v>
      </c>
      <c r="F141" s="192">
        <f>IF('Kontrollküsimustik - eetika'!K141='Kontrollküsimustik - eetika'!$L$1,"",'Kontrollküsimustik - eetika'!K141)</f>
      </c>
      <c r="G141" s="192">
        <f>IF('Kontrollküsimustik - eetika'!J141='Kontrollküsimustik - eetika'!$L$1,"",'Kontrollküsimustik - eetika'!J141)</f>
      </c>
      <c r="H141" s="225">
        <f t="shared" si="2"/>
      </c>
      <c r="I141" s="220">
        <f>IF('Kontrollküsimustik - eetika'!G141="x","x","")</f>
      </c>
      <c r="J141" s="220">
        <f>IF('Kontrollküsimustik - eetika'!H141="x","x","")</f>
      </c>
    </row>
    <row r="142" spans="1:10" ht="115.5">
      <c r="A142" s="190">
        <f>'Kontrollküsimustik - eetika'!A142</f>
        <v>133</v>
      </c>
      <c r="B142" s="191" t="str">
        <f>IF('Kontrollküsimustik - eetika'!B142='Kontrollküsimustik - eetika'!$K$1,"",'Kontrollküsimustik - eetika'!B142)</f>
        <v>Finantshuvid</v>
      </c>
      <c r="C142" s="191" t="str">
        <f>'Kontrollküsimustik - eetika'!C142</f>
        <v>291.106</v>
      </c>
      <c r="D142" s="190">
        <f>'Kontrollküsimustik - eetika'!D142</f>
        <v>2</v>
      </c>
      <c r="E142" s="191" t="str">
        <f>'Kontrollküsimustik - eetika'!E142</f>
        <v>Juhul, kui kindlustandva töövõtu meeskonnaliikmel, selle isiku lähimal pereliikmel või ettevõttel on otsene finantshuvi või oluline kaudne finantshuvi kindlustandva töövõtu kliendis, oleks tekkinud omahuvi oht nii märkimisväärne, et ükski kaitsemehhanism ei suudaks ohtu vähendada vastuvõetava tasemeni. Seetõttu ei tohi ühelgi järgnevatest olla kliendis otsest finantshuvi või olulist kaudset finantshuvi: kindlustandva töövõtu meeskonnaliige, selle isiku lähim pereliige või ettevõte.</v>
      </c>
      <c r="F142" s="192">
        <f>IF('Kontrollküsimustik - eetika'!K142='Kontrollküsimustik - eetika'!$L$1,"",'Kontrollküsimustik - eetika'!K142)</f>
      </c>
      <c r="G142" s="192">
        <f>IF('Kontrollküsimustik - eetika'!J142='Kontrollküsimustik - eetika'!$L$1,"",'Kontrollküsimustik - eetika'!J142)</f>
      </c>
      <c r="H142" s="225">
        <f t="shared" si="2"/>
      </c>
      <c r="I142" s="220">
        <f>IF('Kontrollküsimustik - eetika'!G142="x","x","")</f>
      </c>
      <c r="J142" s="220">
        <f>IF('Kontrollküsimustik - eetika'!H142="x","x","")</f>
      </c>
    </row>
    <row r="143" spans="1:10" ht="128.25">
      <c r="A143" s="190">
        <f>'Kontrollküsimustik - eetika'!A143</f>
        <v>134</v>
      </c>
      <c r="B143" s="191">
        <f>IF('Kontrollküsimustik - eetika'!B143='Kontrollküsimustik - eetika'!$K$1,"",'Kontrollküsimustik - eetika'!B143)</f>
      </c>
      <c r="C143" s="191" t="str">
        <f>'Kontrollküsimustik - eetika'!C143</f>
        <v>291.108</v>
      </c>
      <c r="D143" s="190">
        <f>'Kontrollküsimustik - eetika'!D143</f>
        <v>2</v>
      </c>
      <c r="E143" s="191" t="str">
        <f>'Kontrollküsimustik - eetika'!E143</f>
        <v>Juhul, kui kindlustandva töövõtu meeskonnaliikmel, selle isiku lähimal pereliikmel või ettevõttel on otsene finantshuvi või oluline kaudne finantshuvi majandusüksuses, millel on kindlustandva töövõtu kliendis kontrolliv huvi, ja klient on majandusüksusele oluline, oleks tekkinud omahuvi oht nii märkimisväärne, et ükski kaitsemehhanism ei suudaks ohtu vähendada vastuvõetava tasemeni. Seetõttu ei tohi ühelgi järgmistest olla sellist finantshuvi: kindlustandva töövõtu meeskonnaliige, selle isiku lähim pereliige ja ettevõte.</v>
      </c>
      <c r="F143" s="192">
        <f>IF('Kontrollküsimustik - eetika'!K143='Kontrollküsimustik - eetika'!$L$1,"",'Kontrollküsimustik - eetika'!K143)</f>
      </c>
      <c r="G143" s="192">
        <f>IF('Kontrollküsimustik - eetika'!J143='Kontrollküsimustik - eetika'!$L$1,"",'Kontrollküsimustik - eetika'!J143)</f>
      </c>
      <c r="H143" s="225">
        <f t="shared" si="2"/>
      </c>
      <c r="I143" s="220">
        <f>IF('Kontrollküsimustik - eetika'!G143="x","x","")</f>
      </c>
      <c r="J143" s="220">
        <f>IF('Kontrollküsimustik - eetika'!H143="x","x","")</f>
      </c>
    </row>
    <row r="144" spans="1:10" ht="192">
      <c r="A144" s="190">
        <f>'Kontrollküsimustik - eetika'!A144</f>
        <v>135</v>
      </c>
      <c r="B144" s="191">
        <f>IF('Kontrollküsimustik - eetika'!B144='Kontrollküsimustik - eetika'!$K$1,"",'Kontrollküsimustik - eetika'!B144)</f>
      </c>
      <c r="C144" s="191" t="str">
        <f>'Kontrollküsimustik - eetika'!C144</f>
        <v>291.111</v>
      </c>
      <c r="D144" s="190">
        <f>'Kontrollküsimustik - eetika'!D144</f>
        <v>2</v>
      </c>
      <c r="E144" s="191" t="str">
        <f>'Kontrollküsimustik - eetika'!E144</f>
        <v>Juhul, kui ettevõte, kindlustandva töövõtu meeskonnaliige või selle isiku lähim pereliige omandab otsese finantshuvi või olulise kaudse finantshuvi kindlustandva töövõtu kliendis näiteks päranduse või kingituse teel või ettevõtete ühinemise tulemusel, ja sellise huvi olemasolu ei ole lubatud, siis:
(a) juhul, kui huvi omandab ettevõte, peab finantshuvist otsekohe vabanema või peab vabanema kaudse finantshuvi piisavast osast nii, et järelejääv huvi ei ole enam oluline või
(b) juhul, kui huvi omandab kindlustandva töövõtu meeskonnaliige või selle isiku lähim pereliige, siis isik, kes finantshuvi omandas, peab finantshuvist otsekohe vabanema või vabanema kaudse finantshuvi piisavast osast nii, et järelejääv huvi ei ole enam oluline.</v>
      </c>
      <c r="F144" s="192">
        <f>IF('Kontrollküsimustik - eetika'!K144='Kontrollküsimustik - eetika'!$L$1,"",'Kontrollküsimustik - eetika'!K144)</f>
      </c>
      <c r="G144" s="192">
        <f>IF('Kontrollküsimustik - eetika'!J144='Kontrollküsimustik - eetika'!$L$1,"",'Kontrollküsimustik - eetika'!J144)</f>
      </c>
      <c r="H144" s="225">
        <f t="shared" si="2"/>
      </c>
      <c r="I144" s="220">
        <f>IF('Kontrollküsimustik - eetika'!G144="x","x","")</f>
      </c>
      <c r="J144" s="220">
        <f>IF('Kontrollküsimustik - eetika'!H144="x","x","")</f>
      </c>
    </row>
    <row r="145" spans="1:10" ht="192">
      <c r="A145" s="190">
        <f>'Kontrollküsimustik - eetika'!A145</f>
        <v>136</v>
      </c>
      <c r="B145" s="191">
        <f>IF('Kontrollküsimustik - eetika'!B145='Kontrollküsimustik - eetika'!$K$1,"",'Kontrollküsimustik - eetika'!B145)</f>
      </c>
      <c r="C145" s="191" t="str">
        <f>'Kontrollküsimustik - eetika'!C145</f>
        <v>291.112</v>
      </c>
      <c r="D145" s="190">
        <f>'Kontrollküsimustik - eetika'!D145</f>
        <v>2</v>
      </c>
      <c r="E145" s="191" t="str">
        <f>'Kontrollküsimustik - eetika'!E145</f>
        <v>Kui ilmneb käesoleva peatüki tahtmatu rikkumine seoses finantshuviga kindlustandva töövõtu kliendis, ei peeta seda sõltumatust rikkuvaks juhul, kui:
(a) ettevõte on kehtestanud poliitikad ja protseduurid, millega nõutakse ettevõtte viivituseta teavitamist mis tahes rikkumistest, mis tulenevad finantshuvi ostmisest, pärimisest või muul viisil omandamisest kindlustandva töövõtu kliendis;
(b) lõigu 291.111 punktides a–b rakendatud meetmeid käsitatakse rakenduvatena ja
(c) vajaduse korral rakendab ettevõte muid kaitsemehhanisme mis tahes ülejäänud ohu vähendamiseks vastuvõetava tasemeni.
Ettevõte peab kindlaks määrama, kas arutada asjaolu isikutega, kelle ülesandeks on valitsemine.</v>
      </c>
      <c r="F145" s="192">
        <f>IF('Kontrollküsimustik - eetika'!K145='Kontrollküsimustik - eetika'!$L$1,"",'Kontrollküsimustik - eetika'!K145)</f>
      </c>
      <c r="G145" s="192">
        <f>IF('Kontrollküsimustik - eetika'!J145='Kontrollküsimustik - eetika'!$L$1,"",'Kontrollküsimustik - eetika'!J145)</f>
      </c>
      <c r="H145" s="225">
        <f t="shared" si="2"/>
      </c>
      <c r="I145" s="220">
        <f>IF('Kontrollküsimustik - eetika'!G145="x","x","")</f>
      </c>
      <c r="J145" s="220">
        <f>IF('Kontrollküsimustik - eetika'!H145="x","x","")</f>
      </c>
    </row>
    <row r="146" spans="1:10" ht="153.75">
      <c r="A146" s="190">
        <f>'Kontrollküsimustik - eetika'!A146</f>
        <v>137</v>
      </c>
      <c r="B146" s="191" t="str">
        <f>IF('Kontrollküsimustik - eetika'!B146='Kontrollküsimustik - eetika'!$K$1,"",'Kontrollküsimustik - eetika'!B146)</f>
        <v>Laenud ja garantiid</v>
      </c>
      <c r="C146" s="191" t="str">
        <f>'Kontrollküsimustik - eetika'!C146</f>
        <v>291.113</v>
      </c>
      <c r="D146" s="190">
        <f>'Kontrollküsimustik - eetika'!D146</f>
        <v>2</v>
      </c>
      <c r="E146" s="191" t="str">
        <f>'Kontrollküsimustik - eetika'!E146</f>
        <v>Kindlustandva töövõtu kliendi, mis on pank või sarnane institutsioon, poolt antud laen või laenugarantii kindlustandva töövõtu meeskonnaliikmele või selle isiku lähimale pereliikmele või ettevõttele võib tekitada ohu sõltumatusele. Juhul, kui laen või laenugarantii ei ole antud tavapäraste laenuandmise protseduuride, tingimuste ja nõuete kohaselt, tekiks nii märkimisväärne omahuvi oht, et ükski kaitsemehhanism ei suudaks ohtu vähendada vastuvõetava tasemeni. Seega ei tohi ei kindlustandva töövõtu meeskonnaliige, ei selle isiku lähim pereliige ega ettevõte sellist laenu või garantiid aktsepteerida.</v>
      </c>
      <c r="F146" s="192">
        <f>IF('Kontrollküsimustik - eetika'!K146='Kontrollküsimustik - eetika'!$L$1,"",'Kontrollküsimustik - eetika'!K146)</f>
      </c>
      <c r="G146" s="192">
        <f>IF('Kontrollküsimustik - eetika'!J146='Kontrollküsimustik - eetika'!$L$1,"",'Kontrollküsimustik - eetika'!J146)</f>
      </c>
      <c r="H146" s="225">
        <f t="shared" si="2"/>
      </c>
      <c r="I146" s="220">
        <f>IF('Kontrollküsimustik - eetika'!G146="x","x","")</f>
      </c>
      <c r="J146" s="220">
        <f>IF('Kontrollküsimustik - eetika'!H146="x","x","")</f>
      </c>
    </row>
    <row r="147" spans="1:10" ht="64.5">
      <c r="A147" s="190">
        <f>'Kontrollküsimustik - eetika'!A147</f>
        <v>138</v>
      </c>
      <c r="B147" s="191" t="str">
        <f>IF('Kontrollküsimustik - eetika'!B147='Kontrollküsimustik - eetika'!$K$1,"",'Kontrollküsimustik - eetika'!B147)</f>
        <v>Ärisuhted</v>
      </c>
      <c r="C147" s="191" t="str">
        <f>'Kontrollküsimustik - eetika'!C147</f>
        <v>291.119</v>
      </c>
      <c r="D147" s="190">
        <f>'Kontrollküsimustik - eetika'!D147</f>
        <v>2</v>
      </c>
      <c r="E147" s="191" t="str">
        <f>'Kontrollküsimustik - eetika'!E147</f>
        <v>Kindlustandva töövõtu meeskonnaliikme puhul, välja arvatud juhul, kui mis tahes selline finantshuvi on ebaoluline ja suhe on selle liikme jaoks mittemärkimisväärne, peab isiku kindlustandva töövõtu meeskonnast eemaldama.</v>
      </c>
      <c r="F147" s="192">
        <f>IF('Kontrollküsimustik - eetika'!K147='Kontrollküsimustik - eetika'!$L$1,"",'Kontrollküsimustik - eetika'!K147)</f>
      </c>
      <c r="G147" s="192">
        <f>IF('Kontrollküsimustik - eetika'!J147='Kontrollküsimustik - eetika'!$L$1,"",'Kontrollküsimustik - eetika'!J147)</f>
      </c>
      <c r="H147" s="225">
        <f t="shared" si="2"/>
      </c>
      <c r="I147" s="220">
        <f>IF('Kontrollküsimustik - eetika'!G147="x","x","")</f>
      </c>
      <c r="J147" s="220">
        <f>IF('Kontrollküsimustik - eetika'!H147="x","x","")</f>
      </c>
    </row>
    <row r="148" spans="1:10" ht="204.75">
      <c r="A148" s="190">
        <f>'Kontrollküsimustik - eetika'!A148</f>
        <v>139</v>
      </c>
      <c r="B148" s="191" t="str">
        <f>IF('Kontrollküsimustik - eetika'!B148='Kontrollküsimustik - eetika'!$K$1,"",'Kontrollküsimustik - eetika'!B148)</f>
        <v>Perekondlikud ja isiklikud suhted</v>
      </c>
      <c r="C148" s="191" t="str">
        <f>'Kontrollküsimustik - eetika'!C148</f>
        <v>291.122</v>
      </c>
      <c r="D148" s="190">
        <f>'Kontrollküsimustik - eetika'!D148</f>
        <v>2</v>
      </c>
      <c r="E148" s="191" t="str">
        <f>'Kontrollküsimustik - eetika'!E148</f>
        <v>Kui kindlustandva töövõtu meeskonnaliikme lähim pereliige on:
(a) kindlustandva töövõtu kliendi direktor või ametnik või
(b) töötaja ametikohal, kus avaldada märkimisväärset mõju kindlustandva töövõtuga käsitletava küsimuse kohta esitatud informatsioonile,
või oli sellisel ametikohal mis tahes perioodi jooksul, mida töövõtt või käsitletava küsimuse kohta esitatud informatsioon hõlmab, saab ohtusid sõltumatusele vähendada vastuvõetava tasemeni ainult isiku eemaldamisega kindlustandva töövõtu meeskonnast. Suhte lähedus on selline, et mitte ükski teine kaitsemehhanism ei suudaks vähendada ohtu sõltumatusele vastuvõetava tasemeni. Seega ei tohi ükski sellist suhet omav isik olla kindlustandva töövõtu meeskonnaliige.</v>
      </c>
      <c r="F148" s="192">
        <f>IF('Kontrollküsimustik - eetika'!K148='Kontrollküsimustik - eetika'!$L$1,"",'Kontrollküsimustik - eetika'!K148)</f>
      </c>
      <c r="G148" s="192">
        <f>IF('Kontrollküsimustik - eetika'!J148='Kontrollküsimustik - eetika'!$L$1,"",'Kontrollküsimustik - eetika'!J148)</f>
      </c>
      <c r="H148" s="225">
        <f t="shared" si="2"/>
      </c>
      <c r="I148" s="220">
        <f>IF('Kontrollküsimustik - eetika'!G148="x","x","")</f>
      </c>
      <c r="J148" s="220">
        <f>IF('Kontrollküsimustik - eetika'!H148="x","x","")</f>
      </c>
    </row>
    <row r="149" spans="1:10" ht="141">
      <c r="A149" s="190">
        <f>'Kontrollküsimustik - eetika'!A149</f>
        <v>140</v>
      </c>
      <c r="B149" s="191" t="str">
        <f>IF('Kontrollküsimustik - eetika'!B149='Kontrollküsimustik - eetika'!$K$1,"",'Kontrollküsimustik - eetika'!B149)</f>
        <v>Töötamine kindlustandva töövõtu klientide juures</v>
      </c>
      <c r="C149" s="191" t="str">
        <f>'Kontrollküsimustik - eetika'!C149</f>
        <v>291.131</v>
      </c>
      <c r="D149" s="190">
        <f>'Kontrollküsimustik - eetika'!D149</f>
        <v>2</v>
      </c>
      <c r="E149" s="191" t="str">
        <f>'Kontrollküsimustik - eetika'!E149</f>
        <v>Omahuvi oht tekib siis, kui kindlustandva töövõtu meeskonnaliige osaleb kindlustandvas töövõtus, teades, et kindlustandva töövõtu meeskonnaliige mingil hetkel tulevikus asub või võib asuda tööle kliendi juurde. Ettevõtte poliitikad ja protseduurid peavad nõudma, et kindlustandva töövõtu meeskonnaliikmed teavitaksid ettevõtet siis, kui astutakse kliendiga läbirääkimistesse töölevõtu üle. Sellise teate saamisel peab hindama ohu märkimisväärsust ja vajaduse korral rakendama kaitsemehhanisme ohu kõrvaldamiseks või selle vähendamiseks vastuvõetava tasemeni.</v>
      </c>
      <c r="F149" s="192">
        <f>IF('Kontrollküsimustik - eetika'!K149='Kontrollküsimustik - eetika'!$L$1,"",'Kontrollküsimustik - eetika'!K149)</f>
      </c>
      <c r="G149" s="192">
        <f>IF('Kontrollküsimustik - eetika'!J149='Kontrollküsimustik - eetika'!$L$1,"",'Kontrollküsimustik - eetika'!J149)</f>
      </c>
      <c r="H149" s="225">
        <f t="shared" si="2"/>
      </c>
      <c r="I149" s="220">
        <f>IF('Kontrollküsimustik - eetika'!G149="x","x","")</f>
      </c>
      <c r="J149" s="220">
        <f>IF('Kontrollküsimustik - eetika'!H149="x","x","")</f>
      </c>
    </row>
    <row r="150" spans="1:10" ht="141">
      <c r="A150" s="190">
        <f>'Kontrollküsimustik - eetika'!A150</f>
        <v>141</v>
      </c>
      <c r="B150" s="191" t="str">
        <f>IF('Kontrollküsimustik - eetika'!B150='Kontrollküsimustik - eetika'!$K$1,"",'Kontrollküsimustik - eetika'!B150)</f>
        <v>Hiljutine teenistus kindlustandva töövõtu kliendi juures</v>
      </c>
      <c r="C150" s="191" t="str">
        <f>'Kontrollküsimustik - eetika'!C150</f>
        <v>291.133</v>
      </c>
      <c r="D150" s="190">
        <f>'Kontrollküsimustik - eetika'!D150</f>
        <v>2</v>
      </c>
      <c r="E150" s="191" t="str">
        <f>'Kontrollküsimustik - eetika'!E150</f>
        <v>Juhul, kui kindlustandva töövõtu aruandega hõlmatud perioodi jooksul oli kindlustandva töövõtu meeskonnaliige olnud teenistuses kindlustandva töövõtu kliendi direktori või ametnikuna, või oli töötaja ametikohal, kus avaldada märkimisväärset mõju kindlustandva töövõtuga käsitletava küsimuse kohta esitatud informatsioonile, oleks tekkinud oht nii märkimisväärne, et ükski kaitsemehhanism ei suudaks ohtu vähendada vastuvõetava tasemeni. Järelikult ei tohi selliseid isikuid määrata kindlustandva töövõtu meeskonda.</v>
      </c>
      <c r="F150" s="192">
        <f>IF('Kontrollküsimustik - eetika'!K150='Kontrollküsimustik - eetika'!$L$1,"",'Kontrollküsimustik - eetika'!K150)</f>
      </c>
      <c r="G150" s="192">
        <f>IF('Kontrollküsimustik - eetika'!J150='Kontrollküsimustik - eetika'!$L$1,"",'Kontrollküsimustik - eetika'!J150)</f>
      </c>
      <c r="H150" s="225">
        <f t="shared" si="2"/>
      </c>
      <c r="I150" s="220">
        <f>IF('Kontrollküsimustik - eetika'!G150="x","x","")</f>
      </c>
      <c r="J150" s="220">
        <f>IF('Kontrollküsimustik - eetika'!H150="x","x","")</f>
      </c>
    </row>
    <row r="151" spans="1:10" ht="90">
      <c r="A151" s="190">
        <f>'Kontrollküsimustik - eetika'!A151</f>
        <v>142</v>
      </c>
      <c r="B151" s="191" t="str">
        <f>IF('Kontrollküsimustik - eetika'!B151='Kontrollküsimustik - eetika'!$K$1,"",'Kontrollküsimustik - eetika'!B151)</f>
        <v>Teenistus kindlustandva töövõtu kliendi direktori või ametnikuna</v>
      </c>
      <c r="C151" s="191" t="str">
        <f>'Kontrollküsimustik - eetika'!C151</f>
        <v>291.135</v>
      </c>
      <c r="D151" s="190">
        <f>'Kontrollküsimustik - eetika'!D151</f>
        <v>2</v>
      </c>
      <c r="E151" s="191" t="str">
        <f>'Kontrollküsimustik - eetika'!E151</f>
        <v>Juhul, kui ettevõtte partner või töötaja on teenistuses kindlustandva töövõtu kliendi direktori või ametnikuna, oleksid eneseülevaatuse ja omahuvi ohud nii märkimisväärsed, et ükski kaitsemehhanism ei suudaks vähendada ohtusid vastuvõetava tasemeni. Seega ei tohi ükski partner või töötaja olla teenistuses kindlustandva töövõtu kliendi direktori või ametnikuna.</v>
      </c>
      <c r="F151" s="192">
        <f>IF('Kontrollküsimustik - eetika'!K151='Kontrollküsimustik - eetika'!$L$1,"",'Kontrollküsimustik - eetika'!K151)</f>
      </c>
      <c r="G151" s="192">
        <f>IF('Kontrollküsimustik - eetika'!J151='Kontrollküsimustik - eetika'!$L$1,"",'Kontrollküsimustik - eetika'!J151)</f>
      </c>
      <c r="H151" s="225">
        <f t="shared" si="2"/>
      </c>
      <c r="I151" s="220">
        <f>IF('Kontrollküsimustik - eetika'!G151="x","x","")</f>
      </c>
      <c r="J151" s="220">
        <f>IF('Kontrollküsimustik - eetika'!H151="x","x","")</f>
      </c>
    </row>
    <row r="152" spans="1:10" ht="77.25">
      <c r="A152" s="190">
        <f>'Kontrollküsimustik - eetika'!A152</f>
        <v>143</v>
      </c>
      <c r="B152" s="191" t="str">
        <f>IF('Kontrollküsimustik - eetika'!B152='Kontrollküsimustik - eetika'!$K$1,"",'Kontrollküsimustik - eetika'!B152)</f>
        <v>Juhtivtöötajate pikaajaline seotus kindlustandva töövõtu klientidega</v>
      </c>
      <c r="C152" s="191" t="str">
        <f>'Kontrollküsimustik - eetika'!C152</f>
        <v>291.139</v>
      </c>
      <c r="D152" s="190">
        <f>'Kontrollküsimustik - eetika'!D152</f>
        <v>3</v>
      </c>
      <c r="E152" s="191" t="str">
        <f>'Kontrollküsimustik - eetika'!E152</f>
        <v>Samade juhtivtöötajate kasutamine kindlustandvas töövõtus pika perioodi jooksul tekitab lähitutvuse ja omahuvi ohtusid. Ohtude märkimisväärsust peab hindama ja vajaduse korral rakendama kaitsemehhanisme ohtude kõrvaldamiseks või nende vähendamiseks vastuvõetava tasemeni.</v>
      </c>
      <c r="F152" s="192">
        <f>IF('Kontrollküsimustik - eetika'!K152='Kontrollküsimustik - eetika'!$L$1,"",'Kontrollküsimustik - eetika'!K152)</f>
      </c>
      <c r="G152" s="192">
        <f>IF('Kontrollküsimustik - eetika'!J152='Kontrollküsimustik - eetika'!$L$1,"",'Kontrollküsimustik - eetika'!J152)</f>
      </c>
      <c r="H152" s="225">
        <f t="shared" si="2"/>
      </c>
      <c r="I152" s="220">
        <f>IF('Kontrollküsimustik - eetika'!G152="x","x","")</f>
      </c>
      <c r="J152" s="220">
        <f>IF('Kontrollküsimustik - eetika'!H152="x","x","")</f>
      </c>
    </row>
    <row r="153" spans="1:10" ht="90">
      <c r="A153" s="190">
        <f>'Kontrollküsimustik - eetika'!A153</f>
        <v>144</v>
      </c>
      <c r="B153" s="191" t="str">
        <f>IF('Kontrollküsimustik - eetika'!B153='Kontrollküsimustik - eetika'!$K$1,"",'Kontrollküsimustik - eetika'!B153)</f>
        <v>Kindlust mitteandvate teenuste osutamine kindlustandva töövõtu klientidele</v>
      </c>
      <c r="C153" s="191" t="str">
        <f>'Kontrollküsimustik - eetika'!C153</f>
        <v>291.142</v>
      </c>
      <c r="D153" s="190">
        <f>'Kontrollküsimustik - eetika'!D153</f>
        <v>3</v>
      </c>
      <c r="E153" s="191" t="str">
        <f>'Kontrollküsimustik - eetika'!E153</f>
        <v>Enne, kui ettevõte aktsepteerib töövõtu kindlust mitteandva teenuse osutamiseks kindlustandva töövõtu kliendile, peab kindlaks määrama, kas sellise teenuse osutamine tekitaks ohu sõltumatusele. Juhul, kui tekib oht, mida ei saa kaitsemehhanismide rakendamisega vähendada vastuvõetava tasemeni, ei tohi kindlust mitteandvat teenust osutada.</v>
      </c>
      <c r="F153" s="192">
        <f>IF('Kontrollküsimustik - eetika'!K153='Kontrollküsimustik - eetika'!$L$1,"",'Kontrollküsimustik - eetika'!K153)</f>
      </c>
      <c r="G153" s="192">
        <f>IF('Kontrollküsimustik - eetika'!J153='Kontrollküsimustik - eetika'!$L$1,"",'Kontrollküsimustik - eetika'!J153)</f>
      </c>
      <c r="H153" s="225">
        <f t="shared" si="2"/>
      </c>
      <c r="I153" s="220">
        <f>IF('Kontrollküsimustik - eetika'!G153="x","x","")</f>
      </c>
      <c r="J153" s="220">
        <f>IF('Kontrollküsimustik - eetika'!H153="x","x","")</f>
      </c>
    </row>
    <row r="154" spans="1:10" ht="90">
      <c r="A154" s="190">
        <f>'Kontrollküsimustik - eetika'!A154</f>
        <v>145</v>
      </c>
      <c r="B154" s="191" t="str">
        <f>IF('Kontrollküsimustik - eetika'!B154='Kontrollküsimustik - eetika'!$K$1,"",'Kontrollküsimustik - eetika'!B154)</f>
        <v>Teenustasud</v>
      </c>
      <c r="C154" s="191" t="str">
        <f>'Kontrollküsimustik - eetika'!C154</f>
        <v>AudS §58(1)(2)</v>
      </c>
      <c r="D154" s="190">
        <f>'Kontrollküsimustik - eetika'!D154</f>
        <v>2</v>
      </c>
      <c r="E154" s="191" t="str">
        <f>'Kontrollküsimustik - eetika'!E154</f>
        <v>Kliendilepingu tasu ei või:
1) olla sõltuvuses muude teenuste, kaupade või hüvede pakkumisest;
2) olla sõltuv tingimustest, mis võiksid kahjustada vandeaudiitori käitumist kutsetegevuses.
Kliendilepingu tasu lepitakse kokku kindlaksmääratud lõppsummana, tunnihinnana või nende kombinatsioonina.</v>
      </c>
      <c r="F154" s="192">
        <f>IF('Kontrollküsimustik - eetika'!K154='Kontrollküsimustik - eetika'!$L$1,"",'Kontrollküsimustik - eetika'!K154)</f>
      </c>
      <c r="G154" s="192">
        <f>IF('Kontrollküsimustik - eetika'!J154='Kontrollküsimustik - eetika'!$L$1,"",'Kontrollküsimustik - eetika'!J154)</f>
      </c>
      <c r="H154" s="225">
        <f t="shared" si="2"/>
      </c>
      <c r="I154" s="220">
        <f>IF('Kontrollküsimustik - eetika'!G154="x","x","")</f>
      </c>
      <c r="J154" s="220">
        <f>IF('Kontrollküsimustik - eetika'!H154="x","x","")</f>
      </c>
    </row>
    <row r="155" spans="1:10" ht="102.75">
      <c r="A155" s="190">
        <f>'Kontrollküsimustik - eetika'!A155</f>
        <v>146</v>
      </c>
      <c r="B155" s="191">
        <f>IF('Kontrollküsimustik - eetika'!B155='Kontrollküsimustik - eetika'!$K$1,"",'Kontrollküsimustik - eetika'!B155)</f>
      </c>
      <c r="C155" s="191" t="str">
        <f>'Kontrollküsimustik - eetika'!C155</f>
        <v>291.151</v>
      </c>
      <c r="D155" s="190">
        <f>'Kontrollküsimustik - eetika'!D155</f>
        <v>3</v>
      </c>
      <c r="E155" s="191" t="str">
        <f>'Kontrollküsimustik - eetika'!E155</f>
        <v>Kui kindlustandva töövõtu kliendilt saadud teenustasud kokku moodustavad suure osa kokkuvõtet tegeva ettevõtte kogu teenustasudest, võib sõltuvus sellest kliendist ja mure võimaluse pärast klient kaotada tekitada omahuvi või hirmutamise ohu. Ohu märkimisväärsust peab hindama ja vajaduse korral rakendama kaitsemehhanisme ohu kõrvaldamiseks või selle vähendamiseks vastuvõetava tasemeni.</v>
      </c>
      <c r="F155" s="192">
        <f>IF('Kontrollküsimustik - eetika'!K155='Kontrollküsimustik - eetika'!$L$1,"",'Kontrollküsimustik - eetika'!K155)</f>
      </c>
      <c r="G155" s="192">
        <f>IF('Kontrollküsimustik - eetika'!J155='Kontrollküsimustik - eetika'!$L$1,"",'Kontrollküsimustik - eetika'!J155)</f>
      </c>
      <c r="H155" s="225">
        <f t="shared" si="2"/>
      </c>
      <c r="I155" s="220">
        <f>IF('Kontrollküsimustik - eetika'!G155="x","x","")</f>
      </c>
      <c r="J155" s="220">
        <f>IF('Kontrollküsimustik - eetika'!H155="x","x","")</f>
      </c>
    </row>
    <row r="156" spans="1:10" ht="192">
      <c r="A156" s="190">
        <f>'Kontrollküsimustik - eetika'!A156</f>
        <v>147</v>
      </c>
      <c r="B156" s="191">
        <f>IF('Kontrollküsimustik - eetika'!B156='Kontrollküsimustik - eetika'!$K$1,"",'Kontrollküsimustik - eetika'!B156)</f>
      </c>
      <c r="C156" s="191" t="str">
        <f>'Kontrollküsimustik - eetika'!C156</f>
        <v>291.153</v>
      </c>
      <c r="D156" s="190">
        <f>'Kontrollküsimustik - eetika'!D156</f>
        <v>2</v>
      </c>
      <c r="E156" s="191" t="str">
        <f>'Kontrollküsimustik - eetika'!E156</f>
        <v>Omahuvi oht võib tekkida juhul, kui kindlustandva töövõtu kliendilt laekumata teenustasud jäävad maksmata pikaks ajaks, eriti juhul, kui märkimisväärne osa on maksmata enne kindlustandva töövõtu aruande väljastamist järgmise aasta kohta. Juhul, kui teenustasud jäävad maksmata peale aruande väljastamist, peab mis tahes ohu olemasolu ja märkimisväärsust hindama ja vajaduse korral rakendama kaitsemehhanisme ohu kõrvaldamiseks või selle vähendamiseks aktsepteeritava tasemeni. Ettevõte peab kindlaks määrama, kas tähtajaks laekumata teenustasusid võiks pidada samaväärseks kliendile antud laenuga ja kas tähtajaks laekumata teenustasude märkimisväärsuse tõttu on ettevõtte jaoks asjakohane olla uuesti ametisse määratud või kindlustandvat töövõttu jätkata.</v>
      </c>
      <c r="F156" s="192">
        <f>IF('Kontrollküsimustik - eetika'!K156='Kontrollküsimustik - eetika'!$L$1,"",'Kontrollküsimustik - eetika'!K156)</f>
      </c>
      <c r="G156" s="192">
        <f>IF('Kontrollküsimustik - eetika'!J156='Kontrollküsimustik - eetika'!$L$1,"",'Kontrollküsimustik - eetika'!J156)</f>
      </c>
      <c r="H156" s="225">
        <f t="shared" si="2"/>
      </c>
      <c r="I156" s="220">
        <f>IF('Kontrollküsimustik - eetika'!G156="x","x","")</f>
      </c>
      <c r="J156" s="220">
        <f>IF('Kontrollküsimustik - eetika'!H156="x","x","")</f>
      </c>
    </row>
    <row r="157" spans="1:10" ht="90">
      <c r="A157" s="190">
        <f>'Kontrollküsimustik - eetika'!A157</f>
        <v>148</v>
      </c>
      <c r="B157" s="191">
        <f>IF('Kontrollküsimustik - eetika'!B157='Kontrollküsimustik - eetika'!$K$1,"",'Kontrollküsimustik - eetika'!B157)</f>
      </c>
      <c r="C157" s="191" t="str">
        <f>'Kontrollküsimustik - eetika'!C157</f>
        <v>291.155</v>
      </c>
      <c r="D157" s="190">
        <f>'Kontrollküsimustik - eetika'!D157</f>
        <v>2</v>
      </c>
      <c r="E157" s="191" t="str">
        <f>'Kontrollküsimustik - eetika'!E157</f>
        <v>Tingimuslik teenustasu, mille ettevõte on kindlustandva töövõtu eest otseselt või kaudselt tasuks küsinud, näiteks vahendaja kaudu, tekitab omahuvi ohu, mis on nii märkimisväärne, et ükski kaitsemehhanism ei suudaks ohtu vähendada vastuvõetava tasemeni. Seega ei tohi ettevõte sõlmida mis tahes sellist kokkulepet teenustasude kohta.</v>
      </c>
      <c r="F157" s="192">
        <f>IF('Kontrollküsimustik - eetika'!K157='Kontrollküsimustik - eetika'!$L$1,"",'Kontrollküsimustik - eetika'!K157)</f>
      </c>
      <c r="G157" s="192">
        <f>IF('Kontrollküsimustik - eetika'!J157='Kontrollküsimustik - eetika'!$L$1,"",'Kontrollküsimustik - eetika'!J157)</f>
      </c>
      <c r="H157" s="225">
        <f t="shared" si="2"/>
      </c>
      <c r="I157" s="220">
        <f>IF('Kontrollküsimustik - eetika'!G157="x","x","")</f>
      </c>
      <c r="J157" s="220">
        <f>IF('Kontrollküsimustik - eetika'!H157="x","x","")</f>
      </c>
    </row>
    <row r="158" spans="1:10" ht="153.75">
      <c r="A158" s="190">
        <f>'Kontrollküsimustik - eetika'!A158</f>
        <v>149</v>
      </c>
      <c r="B158" s="191">
        <f>IF('Kontrollküsimustik - eetika'!B158='Kontrollküsimustik - eetika'!$K$1,"",'Kontrollküsimustik - eetika'!B158)</f>
      </c>
      <c r="C158" s="191" t="str">
        <f>'Kontrollküsimustik - eetika'!C158</f>
        <v>291.156</v>
      </c>
      <c r="D158" s="190">
        <f>'Kontrollküsimustik - eetika'!D158</f>
        <v>2</v>
      </c>
      <c r="E158" s="191" t="str">
        <f>'Kontrollküsimustik - eetika'!E158</f>
        <v>Tingimuslik teenustasu, mille ettevõte on kindlustandva töövõtu kliendile osutatud kindlust mitteandva teenuse eest otseselt või kaudselt tasuks küsinud, näiteks vahendaja kaudu, võib samuti tekitada omahuvi ohu. Juhul, kui kindlust mitteandva teenuse lõpptulemus ja seetõttu teenustasu summa sõltub tulevasest või praegusest otsustusest, mis on seotud kindlustandva töövõtuga käsitletava küsimuse kohta esitatud informatsiooni seisukohast olulise asjaoluga, ei suudaks ükski kaitsemehhanism ohtu vähendada aktsepteeritava tasemeni. Seega ei tohi selliseid kokkuleppeid aktsepteerida.</v>
      </c>
      <c r="F158" s="192">
        <f>IF('Kontrollküsimustik - eetika'!K158='Kontrollküsimustik - eetika'!$L$1,"",'Kontrollküsimustik - eetika'!K158)</f>
      </c>
      <c r="G158" s="192">
        <f>IF('Kontrollküsimustik - eetika'!J158='Kontrollküsimustik - eetika'!$L$1,"",'Kontrollküsimustik - eetika'!J158)</f>
      </c>
      <c r="H158" s="225">
        <f t="shared" si="2"/>
      </c>
      <c r="I158" s="220">
        <f>IF('Kontrollküsimustik - eetika'!G158="x","x","")</f>
      </c>
      <c r="J158" s="220">
        <f>IF('Kontrollküsimustik - eetika'!H158="x","x","")</f>
      </c>
    </row>
    <row r="159" spans="1:10" ht="128.25">
      <c r="A159" s="190">
        <f>'Kontrollküsimustik - eetika'!A159</f>
        <v>150</v>
      </c>
      <c r="B159" s="191" t="str">
        <f>IF('Kontrollküsimustik - eetika'!B159='Kontrollküsimustik - eetika'!$K$1,"",'Kontrollküsimustik - eetika'!B159)</f>
        <v>Kingitused ja külalislahkus</v>
      </c>
      <c r="C159" s="191" t="str">
        <f>'Kontrollküsimustik - eetika'!C159</f>
        <v>291.158</v>
      </c>
      <c r="D159" s="190">
        <f>'Kontrollküsimustik - eetika'!D159</f>
        <v>3</v>
      </c>
      <c r="E159" s="191" t="str">
        <f>'Kontrollküsimustik - eetika'!E159</f>
        <v>Kingituste või külalislahkuse aktsepteerimine kindlustandva töövõtu kliendilt võib tekitada omahuvi ja lähitutvuse ohtusid. Juhul, kui ettevõte või kindlustandva töövõtu meeskonnaliige aktsepteerib kingitusi või külalislahkust, siis, välja arvatud juhul, kui nende väärtus on tühine ja tähtsusetu, oleks tekkinud ohud nii märkimisväärsed, et ükski kaitsemehhanism ei suudaks ohtusid vähendada vastuvõetava tasemeni. Järelikult ei tohi ettevõte või kindlustandva töövõtu meeskonnaliige selliseid kingitusi või külalislahkust aktsepteerida.</v>
      </c>
      <c r="F159" s="192">
        <f>IF('Kontrollküsimustik - eetika'!K159='Kontrollküsimustik - eetika'!$L$1,"",'Kontrollküsimustik - eetika'!K159)</f>
      </c>
      <c r="G159" s="192">
        <f>IF('Kontrollküsimustik - eetika'!J159='Kontrollküsimustik - eetika'!$L$1,"",'Kontrollküsimustik - eetika'!J159)</f>
      </c>
      <c r="H159" s="225">
        <f t="shared" si="2"/>
      </c>
      <c r="I159" s="220">
        <f>IF('Kontrollküsimustik - eetika'!G159="x","x","")</f>
      </c>
      <c r="J159" s="220">
        <f>IF('Kontrollküsimustik - eetika'!H159="x","x","")</f>
      </c>
    </row>
    <row r="160" spans="1:10" ht="90">
      <c r="A160" s="190">
        <f>'Kontrollküsimustik - eetika'!A160</f>
        <v>151</v>
      </c>
      <c r="B160" s="191" t="str">
        <f>IF('Kontrollküsimustik - eetika'!B160='Kontrollküsimustik - eetika'!$K$1,"",'Kontrollküsimustik - eetika'!B160)</f>
        <v>Tegelik või ähvardav kohtuprotsess</v>
      </c>
      <c r="C160" s="191" t="str">
        <f>'Kontrollküsimustik - eetika'!C160</f>
        <v>291.159</v>
      </c>
      <c r="D160" s="190">
        <f>'Kontrollküsimustik - eetika'!D160</f>
        <v>3</v>
      </c>
      <c r="E160" s="191" t="str">
        <f>'Kontrollküsimustik - eetika'!E160</f>
        <v>Kui toimub või näib tõenäoline kohtuprotsess ettevõtte või kindlustandva töövõtu meeskonnaliikme ja kindlustandva töövõtu kliendi vahel, tekivad omahuvi ja hirmutamise ohud. Ohtude märkimisväärsust peab hindama ja vajaduse korral rakendama kaitsemehhanisme ohtude kõrvaldamiseks või nende vähendamiseks vastuvõetava tasemeni.</v>
      </c>
      <c r="F160" s="192">
        <f>IF('Kontrollküsimustik - eetika'!K160='Kontrollküsimustik - eetika'!$L$1,"",'Kontrollküsimustik - eetika'!K160)</f>
      </c>
      <c r="G160" s="192">
        <f>IF('Kontrollküsimustik - eetika'!J160='Kontrollküsimustik - eetika'!$L$1,"",'Kontrollküsimustik - eetika'!J160)</f>
      </c>
      <c r="H160" s="225">
        <f t="shared" si="2"/>
      </c>
      <c r="I160" s="220">
        <f>IF('Kontrollküsimustik - eetika'!G160="x","x","")</f>
      </c>
      <c r="J160" s="220">
        <f>IF('Kontrollküsimustik - eetika'!H160="x","x","")</f>
      </c>
    </row>
  </sheetData>
  <sheetProtection/>
  <autoFilter ref="A5:J160"/>
  <mergeCells count="1">
    <mergeCell ref="A2:D2"/>
  </mergeCells>
  <conditionalFormatting sqref="A1 C5 A3">
    <cfRule type="expression" priority="2" dxfId="49">
      <formula>'Tähelepanekute koond - eetika'!#REF!=A1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Pervjakov</dc:creator>
  <cp:keywords/>
  <dc:description/>
  <cp:lastModifiedBy>Andres</cp:lastModifiedBy>
  <cp:lastPrinted>2011-06-15T12:22:42Z</cp:lastPrinted>
  <dcterms:created xsi:type="dcterms:W3CDTF">2010-10-07T07:55:31Z</dcterms:created>
  <dcterms:modified xsi:type="dcterms:W3CDTF">2016-10-31T14:33:33Z</dcterms:modified>
  <cp:category/>
  <cp:version/>
  <cp:contentType/>
  <cp:contentStatus/>
</cp:coreProperties>
</file>